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7_Hospital Services\Sharing Files 4\"/>
    </mc:Choice>
  </mc:AlternateContent>
  <xr:revisionPtr revIDLastSave="0" documentId="13_ncr:1_{53AA2937-6138-481F-9773-522180DCF909}"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income_Feb_5_2013hjp" localSheetId="14">'Raw Inc Data'!#REF!</definedName>
    <definedName name="cath_Feb_5_2013hjp"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income_Feb_12_2013hjp" localSheetId="14">'Raw Inc Data'!#REF!</definedName>
    <definedName name="hip_replace_Feb_5_2013hjp" localSheetId="13">'Raw Data'!$B$4:$AL$139</definedName>
    <definedName name="hip_replace_income_Feb_5_2013hjp_1" localSheetId="14">'Raw Inc Data'!#REF!</definedName>
    <definedName name="knee_replace_Feb_5_2013hjp" localSheetId="13">'Raw Data'!$B$4:$AL$139</definedName>
    <definedName name="knee_replace_income_Feb_5_2013hjp" localSheetId="14">'Raw Inc Data'!#REF!</definedName>
    <definedName name="pci_Feb_5_2013hjp"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 i="39" l="1"/>
  <c r="B11" i="39"/>
  <c r="B10" i="39"/>
  <c r="B9" i="39"/>
  <c r="B8" i="39"/>
  <c r="B7" i="39"/>
  <c r="B6" i="39"/>
  <c r="B5" i="39"/>
  <c r="B4" i="39"/>
  <c r="B3" i="39"/>
  <c r="D14" i="38"/>
  <c r="D13" i="38"/>
  <c r="D12" i="38"/>
  <c r="D11" i="38"/>
  <c r="D10" i="38"/>
  <c r="D9" i="38"/>
  <c r="D8" i="38"/>
  <c r="D7" i="38"/>
  <c r="D6" i="38"/>
  <c r="D5" i="38"/>
  <c r="D4" i="38"/>
  <c r="C14" i="38"/>
  <c r="C13" i="38"/>
  <c r="C12" i="38"/>
  <c r="C11" i="38"/>
  <c r="C10" i="38"/>
  <c r="C9" i="38"/>
  <c r="C8" i="38"/>
  <c r="C7" i="38"/>
  <c r="C6" i="38"/>
  <c r="C5" i="38"/>
  <c r="C4" i="38"/>
  <c r="B14" i="38"/>
  <c r="B13" i="38"/>
  <c r="B12" i="38"/>
  <c r="B11" i="38"/>
  <c r="B10" i="38"/>
  <c r="B9" i="38"/>
  <c r="B8" i="38"/>
  <c r="B7" i="38"/>
  <c r="B6" i="38"/>
  <c r="B5" i="38"/>
  <c r="B4" i="38"/>
  <c r="H29" i="3"/>
  <c r="H28" i="3"/>
  <c r="H27" i="3"/>
  <c r="H26" i="3"/>
  <c r="H25" i="3"/>
  <c r="H24" i="3"/>
  <c r="H23" i="3"/>
  <c r="H22" i="3"/>
  <c r="H21" i="3"/>
  <c r="H20" i="3"/>
  <c r="G29" i="3"/>
  <c r="G28" i="3"/>
  <c r="G27" i="3"/>
  <c r="G26" i="3"/>
  <c r="G25" i="3"/>
  <c r="G24" i="3"/>
  <c r="G23" i="3"/>
  <c r="G22" i="3"/>
  <c r="G21" i="3"/>
  <c r="G20" i="3"/>
  <c r="F29" i="3"/>
  <c r="F28" i="3"/>
  <c r="F27" i="3"/>
  <c r="F26" i="3"/>
  <c r="F25" i="3"/>
  <c r="F24" i="3"/>
  <c r="F23" i="3"/>
  <c r="F22" i="3"/>
  <c r="F21" i="3"/>
  <c r="F20" i="3"/>
  <c r="H11" i="3"/>
  <c r="H10" i="3"/>
  <c r="H9" i="3"/>
  <c r="H8" i="3"/>
  <c r="H7" i="3"/>
  <c r="H6" i="3"/>
  <c r="G11" i="3"/>
  <c r="G10" i="3"/>
  <c r="G9" i="3"/>
  <c r="G8" i="3"/>
  <c r="G7" i="3"/>
  <c r="G6" i="3"/>
  <c r="F11" i="3"/>
  <c r="F10" i="3"/>
  <c r="F9" i="3"/>
  <c r="F8" i="3"/>
  <c r="F7" i="3"/>
  <c r="F6" i="3"/>
  <c r="P29" i="3"/>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s="1"/>
  <c r="C22" i="3"/>
  <c r="E22" i="3" s="1"/>
  <c r="C23" i="3"/>
  <c r="E23" i="3" s="1"/>
  <c r="C24" i="3"/>
  <c r="E24" i="3" s="1"/>
  <c r="C20" i="3"/>
  <c r="E20" i="3" s="1"/>
  <c r="C26" i="3"/>
  <c r="E26" i="3" s="1"/>
  <c r="C27" i="3"/>
  <c r="E27" i="3" s="1"/>
  <c r="C28" i="3"/>
  <c r="E28" i="3" s="1"/>
  <c r="C29" i="3"/>
  <c r="E29" i="3" s="1"/>
  <c r="C25" i="3"/>
  <c r="E25" i="3" s="1"/>
  <c r="H37" i="3"/>
  <c r="H36" i="3"/>
  <c r="G37" i="3"/>
  <c r="G36" i="3"/>
  <c r="H35" i="3"/>
  <c r="H39" i="3" s="1"/>
  <c r="H34" i="3"/>
  <c r="H38" i="3" s="1"/>
  <c r="G35" i="3"/>
  <c r="G39" i="3" s="1"/>
  <c r="F35" i="3"/>
  <c r="F39" i="3" s="1"/>
  <c r="G34" i="3"/>
  <c r="G38" i="3" s="1"/>
  <c r="F34" i="3"/>
  <c r="F38" i="3" s="1"/>
  <c r="E17" i="3"/>
  <c r="E15" i="3"/>
  <c r="B3" i="3"/>
  <c r="C10" i="3"/>
  <c r="E10" i="3" s="1"/>
  <c r="C9" i="3"/>
  <c r="E9" i="3" s="1"/>
  <c r="C8" i="3"/>
  <c r="E8" i="3" s="1"/>
  <c r="C7" i="3"/>
  <c r="E7" i="3" s="1"/>
  <c r="C6" i="3"/>
  <c r="E6" i="3" s="1"/>
  <c r="C11" i="3"/>
  <c r="E11" i="3" s="1"/>
  <c r="B1"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<sst xmlns="http://schemas.openxmlformats.org/spreadsheetml/2006/main" count="2099" uniqueCount="468">
  <si>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</si>
  <si>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</si>
  <si>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</si>
  <si>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</si>
  <si>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</si>
  <si>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</si>
  <si>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</si>
  <si>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</si>
  <si>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</si>
  <si>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</si>
  <si>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</si>
  <si>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</si>
  <si>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</si>
  <si>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</si>
  <si>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</si>
  <si>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</si>
  <si>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</si>
  <si>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</si>
  <si>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</si>
  <si>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</si>
  <si>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</si>
  <si>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</si>
  <si>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</si>
  <si>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</si>
  <si>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</si>
  <si>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</si>
  <si>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</si>
  <si>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</si>
  <si>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</si>
  <si>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</si>
  <si>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</si>
  <si>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</si>
  <si>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</si>
  <si>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</si>
  <si>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</si>
  <si>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</si>
  <si>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</si>
  <si>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</si>
  <si>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</si>
  <si>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</si>
  <si>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</si>
  <si>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</si>
  <si>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</si>
  <si>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</si>
  <si>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</si>
  <si>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</si>
  <si>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</si>
  <si>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</si>
  <si>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</si>
  <si>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</si>
  <si>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</si>
  <si>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</si>
  <si>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</si>
  <si>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</si>
  <si>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</si>
  <si>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</si>
  <si>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</si>
  <si>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</si>
  <si>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</si>
  <si>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</si>
  <si>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</si>
  <si>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</si>
  <si>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</si>
  <si>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</si>
  <si>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</si>
  <si>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</si>
  <si>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</si>
  <si>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</si>
  <si>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</si>
  <si>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</si>
  <si>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</si>
  <si>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</si>
  <si>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</si>
  <si>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</si>
  <si>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</si>
  <si>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</si>
  <si>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</si>
  <si>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</si>
  <si>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</si>
  <si>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</si>
  <si>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</si>
  <si>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</si>
  <si>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</si>
  <si>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</si>
  <si>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</si>
  <si>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</si>
  <si>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</si>
  <si>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</si>
  <si>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</si>
  <si>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</si>
  <si>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</si>
  <si>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</si>
  <si>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</si>
  <si>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</si>
  <si>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</si>
  <si>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</si>
  <si>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</si>
  <si>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</si>
  <si>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</si>
  <si>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</si>
  <si>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</si>
  <si>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</si>
  <si>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</si>
  <si>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</si>
  <si>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</si>
  <si>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</si>
  <si>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</si>
  <si>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</si>
  <si>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</si>
  <si>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</si>
  <si>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</si>
  <si>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</si>
  <si>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</si>
  <si>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</si>
  <si>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</si>
  <si>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</si>
  <si>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</si>
  <si>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</si>
  <si>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</si>
  <si>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</si>
  <si>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</si>
  <si>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</si>
  <si>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</si>
  <si>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</si>
  <si>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</si>
  <si>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</si>
  <si>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</si>
  <si>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</si>
  <si>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</si>
  <si>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</si>
  <si>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</si>
  <si>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</si>
  <si>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</si>
  <si>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</si>
  <si>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</si>
  <si>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</si>
  <si>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</si>
  <si>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</si>
  <si>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</si>
  <si>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</si>
  <si>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</si>
  <si>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</si>
  <si>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</si>
  <si>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</si>
  <si>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</si>
  <si>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</si>
  <si>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</si>
  <si>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</si>
  <si>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</si>
  <si>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</si>
  <si>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</si>
  <si>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</si>
  <si>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</si>
  <si>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</si>
  <si>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</si>
  <si>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</si>
  <si>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</si>
  <si>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</si>
  <si>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</si>
  <si>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</si>
  <si>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</si>
  <si>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</si>
  <si>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</si>
  <si>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</si>
  <si>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</si>
  <si>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</si>
  <si>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</si>
  <si>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</si>
  <si>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</si>
  <si>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</si>
  <si>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</si>
  <si>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</si>
  <si>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</si>
  <si>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</si>
  <si>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</si>
  <si>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</si>
  <si>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</si>
  <si>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</si>
  <si>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</si>
  <si>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</si>
  <si>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</si>
  <si>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</si>
  <si>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</si>
  <si>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</si>
  <si>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</si>
  <si>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</si>
  <si>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</si>
  <si>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</si>
  <si>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</si>
  <si>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</si>
  <si>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</si>
  <si>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</si>
  <si>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</si>
  <si>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</si>
  <si>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</si>
  <si>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</si>
  <si>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</si>
  <si>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</si>
  <si>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</si>
  <si>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</si>
  <si>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</si>
  <si>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</si>
  <si>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</si>
  <si>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</si>
  <si>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</si>
  <si>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</si>
  <si>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</si>
  <si>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</si>
  <si>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</si>
  <si>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</si>
  <si>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</si>
  <si>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</si>
  <si>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</si>
  <si>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</si>
  <si>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</si>
  <si>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</si>
  <si>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</si>
  <si>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</si>
  <si>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</si>
  <si>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</si>
  <si>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</si>
  <si>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</si>
  <si>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</si>
  <si>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</si>
  <si>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</si>
  <si>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</si>
  <si>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</si>
  <si>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</si>
  <si>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</si>
  <si>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</si>
  <si>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</si>
  <si>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</si>
  <si>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</si>
  <si>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</si>
  <si>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(1,b)</t>
  </si>
  <si>
    <t>(1,2,3)</t>
  </si>
  <si>
    <t>(2,3)</t>
  </si>
  <si>
    <t>(1,3)</t>
  </si>
  <si>
    <t>(a,b)</t>
  </si>
  <si>
    <t>(1,2,3,b)</t>
  </si>
  <si>
    <t>(1,a)</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</si>
  <si>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</si>
  <si>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</si>
  <si>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</si>
  <si>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</si>
  <si>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</si>
  <si>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</si>
  <si>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</si>
  <si>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</si>
  <si>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</si>
  <si>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</si>
  <si>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</si>
  <si>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</si>
  <si>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</si>
  <si>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</si>
  <si>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</si>
  <si>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</si>
  <si>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</si>
  <si>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</si>
  <si>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</si>
  <si>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</si>
  <si>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</si>
  <si>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</si>
  <si>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</si>
  <si>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</si>
  <si>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</si>
  <si>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</si>
  <si>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</si>
  <si>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</si>
  <si>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</si>
  <si>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</si>
  <si>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</si>
  <si>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</si>
  <si>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</si>
  <si>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</si>
  <si>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</si>
  <si>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</si>
  <si>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(1,a,b)</t>
  </si>
  <si>
    <t>(b)</t>
  </si>
  <si>
    <t>(1,2,b)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</si>
  <si>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</si>
  <si>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</si>
  <si>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</si>
  <si>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</si>
  <si>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</si>
  <si>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</si>
  <si>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</si>
  <si>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</si>
  <si>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</si>
  <si>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</si>
  <si>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</si>
  <si>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</si>
  <si>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</si>
  <si>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</si>
  <si>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</si>
  <si>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</si>
  <si>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</si>
  <si>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</si>
  <si>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</si>
  <si>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</si>
  <si>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</si>
  <si>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</si>
  <si>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</si>
  <si>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</si>
  <si>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</si>
  <si>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</si>
  <si>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</si>
  <si>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</si>
  <si>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</si>
  <si>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</si>
  <si>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</si>
  <si>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</si>
  <si>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</si>
  <si>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</si>
  <si>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</si>
  <si>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</si>
  <si>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</si>
  <si>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</si>
  <si>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</si>
  <si>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</si>
  <si>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</si>
  <si>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</si>
  <si>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</si>
  <si>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</si>
  <si>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</si>
  <si>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</si>
  <si>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</si>
  <si>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</si>
  <si>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</si>
  <si>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</si>
  <si>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</si>
  <si>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</si>
  <si>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</si>
  <si>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</si>
  <si>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</si>
  <si>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</si>
  <si>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</si>
  <si>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</si>
  <si>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</si>
  <si>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</si>
  <si>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</si>
  <si>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</si>
  <si>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</si>
  <si>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</si>
  <si>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</si>
  <si>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</si>
  <si>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</si>
  <si>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</si>
  <si>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</si>
  <si>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</si>
  <si>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</si>
  <si>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</si>
  <si>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</si>
  <si>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</si>
  <si>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</si>
  <si>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</si>
  <si>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</si>
  <si>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</si>
  <si>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</si>
  <si>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</si>
  <si>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</si>
  <si>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</si>
  <si>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</si>
  <si>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</si>
  <si>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</si>
  <si>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</si>
  <si>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</si>
  <si>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</si>
  <si>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</si>
  <si>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</si>
  <si>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</si>
  <si>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</si>
  <si>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</si>
  <si>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</si>
  <si>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</si>
  <si>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</si>
  <si>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</si>
  <si>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</si>
  <si>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</si>
  <si>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</si>
  <si>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</si>
  <si>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</si>
  <si>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</si>
  <si>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</si>
  <si>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</si>
  <si>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</si>
  <si>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</si>
  <si>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</si>
  <si>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</si>
  <si>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</si>
  <si>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</si>
  <si>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</si>
  <si>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</si>
  <si>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</si>
  <si>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</si>
  <si>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</si>
  <si>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</si>
  <si>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</si>
  <si>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</si>
  <si>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</si>
  <si>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</si>
  <si>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</si>
  <si>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</si>
  <si>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</si>
  <si>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</si>
  <si>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</si>
  <si>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</si>
  <si>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</si>
  <si>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</si>
  <si>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</si>
  <si>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</si>
  <si>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</si>
  <si>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</si>
  <si>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</si>
  <si>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</si>
  <si>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</si>
  <si>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</si>
  <si>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</si>
  <si>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</si>
  <si>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</si>
  <si>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</si>
  <si>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</si>
  <si>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</si>
  <si>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</si>
  <si>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</si>
  <si>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</si>
  <si>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</si>
  <si>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</si>
  <si>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</si>
  <si>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</si>
  <si>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</si>
  <si>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</si>
  <si>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</si>
  <si>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</si>
  <si>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</si>
  <si>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Crude and Age &amp; Sex Adjusted Annual Proportion of Residents with 1+ Inpatient Hospitalizations by Regions, 2012/13, 2017/18 &amp; 2022/23(ref), proportion</t>
  </si>
  <si>
    <t>Crude and Age &amp; Sex Adjusted Annual Proportion of Residents with 1+ Inpatient Hospitalizations by Income Quintile, 2012/13, 2017/18 &amp; 2022/23(ref), proportion</t>
  </si>
  <si>
    <t>Count and percent of residents (all ages) with at least one inpatient hospitalization</t>
  </si>
  <si>
    <t>Age- and sex-adjusted percent of residents (all ages) with at least one inpatient hospitalization</t>
  </si>
  <si>
    <t>Adjusted 
Percent (2012/13)</t>
  </si>
  <si>
    <t>Adjusted 
Percent (2017/18)</t>
  </si>
  <si>
    <t>Adjusted 
Percent (2022/23)</t>
  </si>
  <si>
    <t xml:space="preserve">Use of Hospitals Counts, Crude Percents, and Adjusted Percents by Health Region, 2012/13, 2017/18 and 2022/23
</t>
  </si>
  <si>
    <t xml:space="preserve">Use of Hospitals Counts, Crude Percents, and Adjusted Percents by Winnipeg Community Area, 2012/13, 2017/18 and 2022/23
</t>
  </si>
  <si>
    <t xml:space="preserve">Use of Hospitals Counts, Crude Percents, and Adjusted Percents by District in Southern Health-Santé Sud, 2012/13, 2017/18 and 2022/23
</t>
  </si>
  <si>
    <t xml:space="preserve">Use of Hospitals Counts, Crude Percents, and Adjusted Percents by District in Interlake-Eastern RHA, 2012/13, 2017/18 and 2022/23
</t>
  </si>
  <si>
    <t xml:space="preserve">Use of Hospitals Counts, Crude Percents, and Adjusted Percents by District in Prairie Mountain, 2012/13, 2017/18 and 2022/23
</t>
  </si>
  <si>
    <t xml:space="preserve">Use of Hospitals Counts, Crude Percents, and Adjusted Percents by District in Northern Health Region, 2012/13, 2017/18 and 2022/23
</t>
  </si>
  <si>
    <t xml:space="preserve">date:  November 27, 2024 </t>
  </si>
  <si>
    <t>Community Area</t>
  </si>
  <si>
    <t>Neighborhood Cluster</t>
  </si>
  <si>
    <t>District</t>
  </si>
  <si>
    <t xml:space="preserve">Use of Hospitals Counts, Crude Percents, and Adjusted Percents by Winnipeg Neighbourhood Cluster, 2012/13, 2017/18 and 2022/23
</t>
  </si>
  <si>
    <t>Health Region</t>
  </si>
  <si>
    <t>Count 
(2012/13)</t>
  </si>
  <si>
    <t>Count 
(2017/18)</t>
  </si>
  <si>
    <t>Count 
(2022/23)</t>
  </si>
  <si>
    <t>Crude Percent 
(2012/13)</t>
  </si>
  <si>
    <t>Adjusted Percent
(2012/13)</t>
  </si>
  <si>
    <t>Crude Percent
(2017/18)</t>
  </si>
  <si>
    <t>Adjusted Percent
(2017/18)</t>
  </si>
  <si>
    <t>Crude Percent
(2022/23)</t>
  </si>
  <si>
    <t>Adjusted Percent
(2022/23)</t>
  </si>
  <si>
    <t>If you require this document in a different accessible format, please contact us: by phone at 204-789-3819 or by email at info@cpe.umanitoba.ca.</t>
  </si>
  <si>
    <t>End of worksheet</t>
  </si>
  <si>
    <t>bold = statistically significant</t>
  </si>
  <si>
    <t xml:space="preserve">Adjusted Percent of Hospital Use by Income Quintile, 2012/13, 2017/18 and 2022/23
</t>
  </si>
  <si>
    <t xml:space="preserve">Statistical Tests for Adjusted Percent of Hospital Use by Income Quintile, 2012/13, 2017/18 and 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</si>
</sst>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9">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xf numFmtId="9" fontId="19" fillId="0" borderId="0" applyFont="0" applyFill="0" applyBorder="0" applyAlignment="0" applyProtection="0"/>
  </cellStyleXfs>
  <cellXfs count="118">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1" fontId="43" fillId="0" borderId="0" xfId="43" applyNumberFormat="1" applyFont="1" applyAlignment="1">
      <alignment vertical="center"/>
    </xf>
    <xf numFmtId="49" fontId="45" fillId="35" borderId="22" xfId="97" applyBorder="1">
      <alignment horizontal="left" vertical="center" indent="1"/>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49" fontId="45" fillId="35" borderId="23" xfId="97" applyBorder="1">
      <alignment horizontal="left" vertical="center" indent="1"/>
    </xf>
    <xf numFmtId="3" fontId="45" fillId="35" borderId="24" xfId="104" quotePrefix="1" applyBorder="1">
      <alignment horizontal="right" vertical="center" indent="3"/>
    </xf>
    <xf numFmtId="49" fontId="45" fillId="35" borderId="25" xfId="97" applyBorder="1">
      <alignment horizontal="left" vertical="center" indent="1"/>
    </xf>
    <xf numFmtId="3" fontId="45" fillId="35" borderId="26" xfId="104" quotePrefix="1"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2" fontId="41" fillId="0" borderId="11" xfId="108" quotePrefix="1" applyNumberFormat="1" applyFont="1" applyFill="1" applyBorder="1" applyAlignment="1">
      <alignment horizontal="right" vertical="center" indent="3"/>
    </xf>
    <xf numFmtId="2" fontId="45" fillId="35" borderId="24" xfId="108" quotePrefix="1" applyNumberFormat="1" applyFont="1" applyFill="1" applyBorder="1" applyAlignment="1">
      <alignment horizontal="right" vertical="center" indent="3"/>
    </xf>
    <xf numFmtId="2" fontId="41" fillId="0" borderId="11" xfId="108" applyNumberFormat="1" applyFont="1" applyFill="1" applyBorder="1" applyAlignment="1">
      <alignment horizontal="right" vertical="center" indent="3"/>
    </xf>
    <xf numFmtId="4" fontId="45" fillId="35" borderId="24" xfId="104" quotePrefix="1" applyNumberFormat="1" applyBorder="1">
      <alignment horizontal="right" vertical="center" indent="3"/>
    </xf>
    <xf numFmtId="4" fontId="45" fillId="35" borderId="26" xfId="104" quotePrefix="1" applyNumberFormat="1" applyBorder="1">
      <alignment horizontal="right" vertical="center" indent="3"/>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cellXfs>
  <cellStyles count="109">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xfId="108" builtinId="5"/>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numFmt numFmtId="2" formatCode="0.00"/>
      <border outline="0">
        <left style="thin">
          <color theme="7"/>
        </left>
      </border>
    </dxf>
    <dxf>
      <font>
        <strike val="0"/>
        <outline val="0"/>
        <shadow val="0"/>
        <u val="none"/>
        <vertAlign val="baseline"/>
        <name val="Arial"/>
        <family val="2"/>
        <scheme val="none"/>
      </font>
      <numFmt numFmtId="2" formatCode="0.00"/>
      <border outline="0">
        <left style="thin">
          <color theme="7"/>
        </left>
        <right style="thin">
          <color theme="7"/>
        </right>
      </border>
    </dxf>
    <dxf>
      <font>
        <strike val="0"/>
        <outline val="0"/>
        <shadow val="0"/>
        <u val="none"/>
        <vertAlign val="baseline"/>
        <name val="Arial"/>
        <family val="2"/>
        <scheme val="none"/>
      </font>
      <numFmt numFmtId="2" formatCode="0.00"/>
      <border outline="0">
        <right style="thin">
          <color theme="7"/>
        </right>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1899410411961957"/>
          <c:y val="8.6627853336514751E-2"/>
          <c:w val="0.55575992837053478"/>
          <c:h val="0.74849709695378985"/>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(b)</c:v>
                  </c:pt>
                  <c:pt idx="1">
                    <c:v>Northern Health Region (1,2,3)</c:v>
                  </c:pt>
                  <c:pt idx="2">
                    <c:v>Prairie Mountain Health (1,2,3,b)</c:v>
                  </c:pt>
                  <c:pt idx="3">
                    <c:v>Interlake-Eastern RHA (b)</c:v>
                  </c:pt>
                  <c:pt idx="4">
                    <c:v>Winnipeg RHA (1,2,b)</c:v>
                  </c:pt>
                  <c:pt idx="5">
                    <c:v>Southern Health-Santé Sud (a,b)</c:v>
                  </c:pt>
                </c:lvl>
                <c:lvl>
                  <c:pt idx="0">
                    <c:v>   </c:v>
                  </c:pt>
                </c:lvl>
              </c:multiLvlStrCache>
            </c:multiLvlStrRef>
          </c:cat>
          <c:val>
            <c:numRef>
              <c:f>'Graph Data'!$H$6:$H$11</c:f>
              <c:numCache>
                <c:formatCode>0.00</c:formatCode>
                <c:ptCount val="6"/>
                <c:pt idx="0">
                  <c:v>5.2754707600000001</c:v>
                </c:pt>
                <c:pt idx="1">
                  <c:v>9.3712474200000013</c:v>
                </c:pt>
                <c:pt idx="2">
                  <c:v>6.48375813</c:v>
                </c:pt>
                <c:pt idx="3">
                  <c:v>5.9542475499999998</c:v>
                </c:pt>
                <c:pt idx="4">
                  <c:v>4.6071290500000002</c:v>
                </c:pt>
                <c:pt idx="5">
                  <c:v>5.4638890199999999</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c:v>
                  </c:pt>
                  <c:pt idx="2">
                    <c:v>Prairie Mountain Health (1,2,3,b)</c:v>
                  </c:pt>
                  <c:pt idx="3">
                    <c:v>Interlake-Eastern RHA (b)</c:v>
                  </c:pt>
                  <c:pt idx="4">
                    <c:v>Winnipeg RHA (1,2,b)</c:v>
                  </c:pt>
                  <c:pt idx="5">
                    <c:v>Southern Health-Santé Sud (a,b)</c:v>
                  </c:pt>
                </c:lvl>
                <c:lvl>
                  <c:pt idx="0">
                    <c:v>   </c:v>
                  </c:pt>
                </c:lvl>
              </c:multiLvlStrCache>
            </c:multiLvlStrRef>
          </c:cat>
          <c:val>
            <c:numRef>
              <c:f>'Graph Data'!$G$6:$G$11</c:f>
              <c:numCache>
                <c:formatCode>0.00</c:formatCode>
                <c:ptCount val="6"/>
                <c:pt idx="0">
                  <c:v>6.2718252399999992</c:v>
                </c:pt>
                <c:pt idx="1">
                  <c:v>10.19679563</c:v>
                </c:pt>
                <c:pt idx="2">
                  <c:v>7.7854097799999993</c:v>
                </c:pt>
                <c:pt idx="3">
                  <c:v>6.7187029200000001</c:v>
                </c:pt>
                <c:pt idx="4">
                  <c:v>5.41746134</c:v>
                </c:pt>
                <c:pt idx="5">
                  <c:v>6.5926192199999996</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c:v>
                  </c:pt>
                  <c:pt idx="2">
                    <c:v>Prairie Mountain Health (1,2,3,b)</c:v>
                  </c:pt>
                  <c:pt idx="3">
                    <c:v>Interlake-Eastern RHA (b)</c:v>
                  </c:pt>
                  <c:pt idx="4">
                    <c:v>Winnipeg RHA (1,2,b)</c:v>
                  </c:pt>
                  <c:pt idx="5">
                    <c:v>Southern Health-Santé Sud (a,b)</c:v>
                  </c:pt>
                </c:lvl>
                <c:lvl>
                  <c:pt idx="0">
                    <c:v>   </c:v>
                  </c:pt>
                </c:lvl>
              </c:multiLvlStrCache>
            </c:multiLvlStrRef>
          </c:cat>
          <c:val>
            <c:numRef>
              <c:f>'Graph Data'!$F$6:$F$11</c:f>
              <c:numCache>
                <c:formatCode>0.00</c:formatCode>
                <c:ptCount val="6"/>
                <c:pt idx="0">
                  <c:v>6.706141810000001</c:v>
                </c:pt>
                <c:pt idx="1">
                  <c:v>10.8789046</c:v>
                </c:pt>
                <c:pt idx="2">
                  <c:v>8.2830725800000007</c:v>
                </c:pt>
                <c:pt idx="3">
                  <c:v>7.1228365700000005</c:v>
                </c:pt>
                <c:pt idx="4">
                  <c:v>5.6455480900000001</c:v>
                </c:pt>
                <c:pt idx="5">
                  <c:v>7.4435372099999997</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4"/>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83688012667134049"/>
          <c:y val="0.14564572016566635"/>
          <c:w val="0.12300575480112123"/>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546381403519779"/>
          <c:y val="0.14977803004685764"/>
          <c:w val="0.8661362333747884"/>
          <c:h val="0.53449195855830911"/>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10.656655950000001</c:v>
                </c:pt>
                <c:pt idx="1">
                  <c:v>8.7350756199999999</c:v>
                </c:pt>
                <c:pt idx="2">
                  <c:v>7.4932099799999996</c:v>
                </c:pt>
                <c:pt idx="3">
                  <c:v>7.7824149800000004</c:v>
                </c:pt>
                <c:pt idx="4">
                  <c:v>6.4245739100000003</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9.883459499999999</c:v>
                </c:pt>
                <c:pt idx="1">
                  <c:v>8.0920923699999996</c:v>
                </c:pt>
                <c:pt idx="2">
                  <c:v>7.0634215099999995</c:v>
                </c:pt>
                <c:pt idx="3">
                  <c:v>6.5806077800000002</c:v>
                </c:pt>
                <c:pt idx="4">
                  <c:v>5.81254048</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6.9906919400000005</c:v>
                </c:pt>
                <c:pt idx="1">
                  <c:v>7.8247582100000006</c:v>
                </c:pt>
                <c:pt idx="2">
                  <c:v>6.0950629200000002</c:v>
                </c:pt>
                <c:pt idx="3">
                  <c:v>5.7699957099999999</c:v>
                </c:pt>
                <c:pt idx="4">
                  <c:v>5.0499780000000003</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5136509081783098"/>
          <c:y val="0.16487899135307474"/>
          <c:w val="0.2021903793415463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347659144281608"/>
          <c:y val="0.14979698670262903"/>
          <c:w val="0.8661362333747884"/>
          <c:h val="0.53143940267971146"/>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7.0523272499999994</c:v>
                </c:pt>
                <c:pt idx="1">
                  <c:v>5.9725182600000002</c:v>
                </c:pt>
                <c:pt idx="2">
                  <c:v>5.6499825699999997</c:v>
                </c:pt>
                <c:pt idx="3">
                  <c:v>5.1254439999999999</c:v>
                </c:pt>
                <c:pt idx="4">
                  <c:v>4.8368227399999997</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6.9500671799999996</c:v>
                </c:pt>
                <c:pt idx="1">
                  <c:v>5.5533123299999998</c:v>
                </c:pt>
                <c:pt idx="2">
                  <c:v>5.2123612000000001</c:v>
                </c:pt>
                <c:pt idx="3">
                  <c:v>5.0265035999999998</c:v>
                </c:pt>
                <c:pt idx="4">
                  <c:v>4.4994249599999998</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6.1917295999999995</c:v>
                </c:pt>
                <c:pt idx="1">
                  <c:v>4.7679213699999998</c:v>
                </c:pt>
                <c:pt idx="2">
                  <c:v>4.40891784</c:v>
                </c:pt>
                <c:pt idx="3">
                  <c:v>4.11922824</c:v>
                </c:pt>
                <c:pt idx="4">
                  <c:v>3.7508046400000001</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2"/>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2329757374825754"/>
          <c:y val="0.17856421262259345"/>
          <c:w val="0.20219037934154638"/>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the use of hospitals by Manitoba health region for the years 2012/13, 2017/18, and 2022/23. Values represent the age- and sex-adjusted percentage of residents with at least one inpatient hospitalization stay in the year. Each region includes three bars, one for each year.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0.08441</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2891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7.1: Use of Hospitals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(all ages) with at least one inpatient hospitalization stay in the year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use of hospitals by rural income quintile, 2012/13, 2017/18 and 2022/23, based on the age- and sex-adjusted percent of residents with at least one inpatient hospitalization.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Use of Hospitals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(all ages) with at least one inpatient hospitalization in the year</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use of hospitals by urban income quintile, 2012/13, 2017/18 and 2022/23, based on the age- and sex-adjusted percent of residents with at least one inpatient hospitalization.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Use of Hospitals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(all ages) with at least one inpatient hospitalization in the year</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2/13)" dataDxfId="99"/>
    <tableColumn id="3" xr3:uid="{E609746C-577D-448D-A2D5-107C5EC3FC4F}" name="Crude Percent _x000a_(2012/13)" dataDxfId="98"/>
    <tableColumn id="9" xr3:uid="{E533163E-0B38-4D72-A5E4-7C9E8DE92DB0}" name="Adjusted Percent_x000a_(2012/13)" dataDxfId="97"/>
    <tableColumn id="4" xr3:uid="{E905B87B-6CF6-472D-A463-4DD4DF0F4579}" name="Count _x000a_(2017/18)" dataDxfId="96"/>
    <tableColumn id="5" xr3:uid="{42AC696E-0C0F-41CD-87FE-48FEB719A977}" name="Crude Percent_x000a_(2017/18)" dataDxfId="95" dataCellStyle="Percent"/>
    <tableColumn id="10" xr3:uid="{9B6946B1-8EB7-4F82-B7C6-45A6E18E0B8E}" name="Adjusted Percent_x000a_(2017/18)" dataDxfId="94" dataCellStyle="Percent"/>
    <tableColumn id="6" xr3:uid="{98A3EF03-EBD3-4B5B-968D-B7D8D08DA0B7}" name="Count _x000a_(2022/23)" dataDxfId="93"/>
    <tableColumn id="7" xr3:uid="{207C225F-DEFE-422A-B44A-EF5A1D5B5E9B}" name="Crude Percent_x000a_(2022/23)" dataDxfId="92" dataCellStyle="Percent"/>
    <tableColumn id="12" xr3:uid="{99B711D0-E2B7-4818-8B64-BF6600B64A94}" name="Adjusted Percent_x000a_(2022/23)" dataDxfId="91" dataCellStyle="Percent"/>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2/13)" dataDxfId="86"/>
    <tableColumn id="3" xr3:uid="{6986163F-37F9-4C51-B8BF-49EF97C8AA8E}" name="Crude Percent _x000a_(2012/13)" dataDxfId="85"/>
    <tableColumn id="8" xr3:uid="{E1FE3E8A-F8CF-4F43-A07A-29CA47C07498}" name="Adjusted Percent_x000a_(2012/13)" dataDxfId="84" dataCellStyle="Percent"/>
    <tableColumn id="4" xr3:uid="{17D3DE66-4D16-4579-9390-FCE7DFAD63F4}" name="Count _x000a_(2017/18)" dataDxfId="83" dataCellStyle="Data - counts"/>
    <tableColumn id="5" xr3:uid="{CB9FD7DB-67DB-469A-B19C-D7838272F54A}" name="Crude Percent_x000a_(2017/18)" dataDxfId="82" dataCellStyle="Percent"/>
    <tableColumn id="9" xr3:uid="{13A8AFE8-2E00-4BDF-B370-B87F79D187D2}" name="Adjusted Percent_x000a_(2017/18)" dataDxfId="81" dataCellStyle="Percent"/>
    <tableColumn id="6" xr3:uid="{DE6F0234-9AFC-4F7C-B44E-7E3EF1DFD886}" name="Count _x000a_(2022/23)" dataDxfId="80" dataCellStyle="Data - counts"/>
    <tableColumn id="7" xr3:uid="{DEF3260F-6C20-44F1-A215-7DE7E706528E}" name="Crude Percent_x000a_(2022/23)" dataDxfId="79" dataCellStyle="Percent"/>
    <tableColumn id="10" xr3:uid="{FD57EE1E-18E1-452C-A821-2E362C658130}" name="Adjusted Percent_x000a_(2022/23)" dataDxfId="78" dataCellStyle="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2/13)" dataDxfId="73"/>
    <tableColumn id="3" xr3:uid="{799AD68C-F0F9-49AB-810E-8A8E76B68BB8}" name="Crude Percent _x000a_(2012/13)" dataDxfId="72"/>
    <tableColumn id="8" xr3:uid="{0C919304-67A1-4AA3-8103-645F25F7CD26}" name="Adjusted Percent_x000a_(2012/13)" dataDxfId="71" dataCellStyle="Data - percent"/>
    <tableColumn id="4" xr3:uid="{9B3EB30E-4811-4C2F-87EE-547A53BB9DF3}" name="Count _x000a_(2017/18)" dataDxfId="70" dataCellStyle="Data - counts"/>
    <tableColumn id="5" xr3:uid="{0F12AD61-6D7D-4366-8714-6875C0A34F39}" name="Crude Percent_x000a_(2017/18)" dataDxfId="69" dataCellStyle="Percent"/>
    <tableColumn id="9" xr3:uid="{2605FB17-AA4C-4FAA-83FA-01A01B6C0FC0}" name="Adjusted Percent_x000a_(2017/18)" dataDxfId="68" dataCellStyle="Percent"/>
    <tableColumn id="6" xr3:uid="{43E0FA13-9B54-44D6-B201-10E3B3EA5D72}" name="Count _x000a_(2022/23)" dataDxfId="67" dataCellStyle="Data - counts"/>
    <tableColumn id="7" xr3:uid="{C517B006-E5E4-45CE-8275-34DFC91A1A27}" name="Crude Percent_x000a_(2022/23)" dataDxfId="66" dataCellStyle="Percent"/>
    <tableColumn id="10" xr3:uid="{B737B69A-8423-4615-A441-837880882BBA}" name="Adjusted Percent_x000a_(2022/23)" dataDxfId="65" dataCellStyle="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2/13)" dataDxfId="60"/>
    <tableColumn id="3" xr3:uid="{BA0D3DA2-FE1B-492A-B643-3CFEFEDAF728}" name="Crude Percent _x000a_(2012/13)" dataDxfId="59"/>
    <tableColumn id="8" xr3:uid="{CFB65243-E5B2-44C6-8D0C-FB9438A58613}" name="Adjusted Percent_x000a_(2012/13)" dataDxfId="58"/>
    <tableColumn id="4" xr3:uid="{65A87695-A081-48FE-8DE3-008DDF3ABE7B}" name="Count _x000a_(2017/18)" dataDxfId="57"/>
    <tableColumn id="5" xr3:uid="{94433568-4669-42E6-80A7-30B3ED87FD6E}" name="Crude Percent_x000a_(2017/18)" dataDxfId="56" dataCellStyle="Percent"/>
    <tableColumn id="9" xr3:uid="{3F299B8B-FCEB-4979-A7AE-BD2BD5C89E3E}" name="Adjusted Percent_x000a_(2017/18)" dataDxfId="55" dataCellStyle="Percent"/>
    <tableColumn id="6" xr3:uid="{F9BAEEB1-906A-4FDA-B891-D116C64ECB71}" name="Count _x000a_(2022/23)" dataDxfId="54"/>
    <tableColumn id="7" xr3:uid="{0CF98AB4-2418-42C1-BA44-73FF78F5589D}" name="Crude Percent_x000a_(2022/23)" dataDxfId="53" dataCellStyle="Percent"/>
    <tableColumn id="10" xr3:uid="{9C6E716E-CAD9-42C6-B721-1B82BF58347E}" name="Adjusted Percent_x000a_(2022/23)" dataDxfId="52" dataCellStyle="Percent"/>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2/13)" dataDxfId="47"/>
    <tableColumn id="3" xr3:uid="{E7B9AA8C-BAA1-45C8-B8D1-E513DF08F7CD}" name="Crude Percent _x000a_(2012/13)" dataDxfId="46"/>
    <tableColumn id="8" xr3:uid="{5833F9F7-6CE0-4C5D-9C27-545F1A6F2CD5}" name="Adjusted Percent_x000a_(2012/13)" dataDxfId="45"/>
    <tableColumn id="4" xr3:uid="{AA22EA7D-5DC0-4F3A-8ECA-5325860C71C2}" name="Count _x000a_(2017/18)" dataDxfId="44"/>
    <tableColumn id="5" xr3:uid="{8961EBF3-9061-40CF-8EED-1A80E878AA94}" name="Crude Percent_x000a_(2017/18)" dataDxfId="43" dataCellStyle="Percent"/>
    <tableColumn id="9" xr3:uid="{670C5F53-3547-4206-A3B4-00F4526F41EF}" name="Adjusted Percent_x000a_(2017/18)" dataDxfId="42" dataCellStyle="Percent"/>
    <tableColumn id="6" xr3:uid="{5AE41F3B-C96C-4164-9A3A-D1DA1E86C419}" name="Count _x000a_(2022/23)" dataDxfId="41"/>
    <tableColumn id="7" xr3:uid="{CC94DDF7-9E48-4746-955D-E442C96C3982}" name="Crude Percent_x000a_(2022/23)" dataDxfId="40" dataCellStyle="Percent"/>
    <tableColumn id="10" xr3:uid="{1DCF345B-E210-451E-A2D4-F32F96B5D28A}" name="Adjusted Percent_x000a_(2022/23)" dataDxfId="39" dataCellStyle="Percent"/>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2/13)" dataDxfId="34"/>
    <tableColumn id="3" xr3:uid="{26BCE2F9-001A-4F33-B3FE-6D6410B9F6A9}" name="Crude Percent _x000a_(2012/13)" dataDxfId="33"/>
    <tableColumn id="8" xr3:uid="{78EE06CD-91BE-4824-9F4D-66929B7D5852}" name="Adjusted Percent_x000a_(2012/13)" dataDxfId="32"/>
    <tableColumn id="4" xr3:uid="{ACE4089F-A593-4169-8211-DB959B0A7642}" name="Count _x000a_(2017/18)" dataDxfId="31"/>
    <tableColumn id="5" xr3:uid="{BBAF5251-1946-45AA-B1BE-33DD00E61DDF}" name="Crude Percent_x000a_(2017/18)" dataDxfId="30" dataCellStyle="Percent"/>
    <tableColumn id="9" xr3:uid="{0243E1F9-2123-42A5-BB23-E877D5619A14}" name="Adjusted Percent_x000a_(2017/18)" dataDxfId="29" dataCellStyle="Percent"/>
    <tableColumn id="6" xr3:uid="{2EBEEC92-8AF4-4122-8D62-E2CACC3843A9}" name="Count _x000a_(2022/23)" dataDxfId="28"/>
    <tableColumn id="7" xr3:uid="{EE37DAC4-2A3A-4DD3-9407-19801A4F6813}" name="Crude Percent_x000a_(2022/23)" dataDxfId="27" dataCellStyle="Percent"/>
    <tableColumn id="10" xr3:uid="{E85AC16D-EACE-461E-8B26-B1F5656F1FD6}" name="Adjusted Percent_x000a_(2022/23)" dataDxfId="26" dataCellStyle="Percent"/>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2/13)" dataDxfId="21"/>
    <tableColumn id="3" xr3:uid="{054969E8-9BFF-44EA-9AC6-6F628BFD315E}" name="Crude Percent _x000a_(2012/13)" dataDxfId="20"/>
    <tableColumn id="8" xr3:uid="{D76499AF-A597-492A-91E1-B9288188753A}" name="Adjusted Percent_x000a_(2012/13)" dataDxfId="19"/>
    <tableColumn id="4" xr3:uid="{82B9FAD0-A182-4979-A453-ABA4A726790B}" name="Count _x000a_(2017/18)" dataDxfId="18"/>
    <tableColumn id="5" xr3:uid="{112A539F-2360-4C14-A71A-5D32AF2F734D}" name="Crude Percent_x000a_(2017/18)" dataDxfId="17" dataCellStyle="Percent"/>
    <tableColumn id="9" xr3:uid="{7A0D3EB2-8D1A-44C5-A259-DABF8E4C74B0}" name="Adjusted Percent_x000a_(2017/18)" dataDxfId="16" dataCellStyle="Percent"/>
    <tableColumn id="6" xr3:uid="{FB9C8903-1AC8-4A75-8E6F-8F2F08F49C57}" name="Count _x000a_(2022/23)" dataDxfId="15"/>
    <tableColumn id="7" xr3:uid="{290570BD-3038-4C7F-AC18-9BCCFD7BFA28}" name="Crude Percent_x000a_(2022/23)" dataDxfId="14" dataCellStyle="Percent"/>
    <tableColumn id="10" xr3:uid="{926D0B2F-0520-4633-993E-B9FF02B30FFE}" name="Adjusted Percent_x000a_(2022/23)" dataDxfId="13" dataCellStyle="Percent"/>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_x000a_Percent (2012/13)" dataDxfId="8" dataCellStyle="Percent"/>
    <tableColumn id="3" xr3:uid="{25DBBBAA-19F0-44AB-A7A3-E2C9680F4E3D}" name="Adjusted _x000a_Percent (2017/18)" dataDxfId="7" dataCellStyle="Percent"/>
    <tableColumn id="4" xr3:uid="{B1A4B07F-07FA-4054-9241-0E968E724E9B}" name="Adjusted _x000a_Percent (2022/23)" dataDxfId="6" dataCellStyle="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5066AAC-DF3D-47F5-BB0B-AF964EEFB38E}" name="Table919331221303948664" displayName="Table919331221303948664" ref="A2:B12" totalsRowShown="0" headerRowDxfId="5" dataDxfId="3" headerRowBorderDxfId="4">
  <tableColumns count="2">
    <tableColumn id="1" xr3:uid="{3C921CFE-D5A4-44D9-B8FD-F161749AAEFA}" name="Statistical Tests" dataDxfId="2"/>
    <tableColumn id="2" xr3:uid="{0A5323EE-48E0-4341-B11C-DEAB97E36957}"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8" s="62" customFormat="1" ht="18.899999999999999" customHeight="1" x14ac:dyDescent="0.3">
      <c r="A1" s="116" t="s">
        <v>442</v>
      </c>
      <c r="B1" s="61"/>
      <c r="C1" s="61"/>
      <c r="D1" s="61"/>
      <c r="E1" s="61"/>
      <c r="F1" s="61"/>
      <c r="G1" s="61"/>
      <c r="H1" s="61"/>
      <c r="I1" s="61"/>
      <c r="J1" s="61"/>
      <c r="K1" s="61"/>
      <c r="L1" s="61"/>
    </row>
    <row r="2" spans="1:18" s="62" customFormat="1" ht="18.899999999999999" customHeight="1" x14ac:dyDescent="0.3">
      <c r="A2" s="1" t="s">
        <v>437</v>
      </c>
      <c r="B2" s="63"/>
      <c r="C2" s="63"/>
      <c r="D2" s="63"/>
      <c r="E2" s="63"/>
      <c r="F2" s="63"/>
      <c r="G2" s="63"/>
      <c r="H2" s="63"/>
      <c r="I2" s="63"/>
      <c r="J2" s="63"/>
      <c r="K2" s="61"/>
      <c r="L2" s="61"/>
    </row>
    <row r="3" spans="1:18" s="66" customFormat="1" ht="54" customHeight="1" x14ac:dyDescent="0.3">
      <c r="A3" s="98" t="s">
        <v>453</v>
      </c>
      <c r="B3" s="64" t="s">
        <v>454</v>
      </c>
      <c r="C3" s="64" t="s">
        <v>457</v>
      </c>
      <c r="D3" s="64" t="s">
        <v>458</v>
      </c>
      <c r="E3" s="64" t="s">
        <v>455</v>
      </c>
      <c r="F3" s="64" t="s">
        <v>459</v>
      </c>
      <c r="G3" s="64" t="s">
        <v>460</v>
      </c>
      <c r="H3" s="64" t="s">
        <v>456</v>
      </c>
      <c r="I3" s="64" t="s">
        <v>461</v>
      </c>
      <c r="J3" s="65" t="s">
        <v>462</v>
      </c>
      <c r="Q3" s="67"/>
      <c r="R3" s="67"/>
    </row>
    <row r="4" spans="1:18" s="62" customFormat="1" ht="18.899999999999999" customHeight="1" x14ac:dyDescent="0.3">
      <c r="A4" s="68" t="s">
        <v>174</v>
      </c>
      <c r="B4" s="69">
        <v>11877</v>
      </c>
      <c r="C4" s="93">
        <v>6.4251053499999999</v>
      </c>
      <c r="D4" s="93">
        <v>7.4435372099999997</v>
      </c>
      <c r="E4" s="69">
        <v>11914</v>
      </c>
      <c r="F4" s="93">
        <v>5.8880218200000005</v>
      </c>
      <c r="G4" s="93">
        <v>6.5926192199999996</v>
      </c>
      <c r="H4" s="69">
        <v>10873</v>
      </c>
      <c r="I4" s="93">
        <v>4.8782129200000002</v>
      </c>
      <c r="J4" s="93">
        <v>5.4638890199999999</v>
      </c>
    </row>
    <row r="5" spans="1:18" s="62" customFormat="1" ht="18.899999999999999" customHeight="1" x14ac:dyDescent="0.3">
      <c r="A5" s="68" t="s">
        <v>169</v>
      </c>
      <c r="B5" s="69">
        <v>39285</v>
      </c>
      <c r="C5" s="93">
        <v>5.4167827199999996</v>
      </c>
      <c r="D5" s="93">
        <v>5.6455480900000001</v>
      </c>
      <c r="E5" s="69">
        <v>41787</v>
      </c>
      <c r="F5" s="93">
        <v>5.3480240700000001</v>
      </c>
      <c r="G5" s="93">
        <v>5.41746134</v>
      </c>
      <c r="H5" s="69">
        <v>38245</v>
      </c>
      <c r="I5" s="93">
        <v>4.6755764900000001</v>
      </c>
      <c r="J5" s="93">
        <v>4.6071290500000002</v>
      </c>
    </row>
    <row r="6" spans="1:18" s="62" customFormat="1" ht="18.899999999999999" customHeight="1" x14ac:dyDescent="0.3">
      <c r="A6" s="68" t="s">
        <v>49</v>
      </c>
      <c r="B6" s="69">
        <v>8220</v>
      </c>
      <c r="C6" s="93">
        <v>6.5949406700000006</v>
      </c>
      <c r="D6" s="93">
        <v>7.1228365700000005</v>
      </c>
      <c r="E6" s="69">
        <v>8382</v>
      </c>
      <c r="F6" s="93">
        <v>6.4889219200000001</v>
      </c>
      <c r="G6" s="93">
        <v>6.7187029200000001</v>
      </c>
      <c r="H6" s="69">
        <v>7947</v>
      </c>
      <c r="I6" s="93">
        <v>5.8164811299999997</v>
      </c>
      <c r="J6" s="93">
        <v>5.9542475499999998</v>
      </c>
    </row>
    <row r="7" spans="1:18" s="62" customFormat="1" ht="18.899999999999999" customHeight="1" x14ac:dyDescent="0.3">
      <c r="A7" s="68" t="s">
        <v>172</v>
      </c>
      <c r="B7" s="69">
        <v>13897</v>
      </c>
      <c r="C7" s="93">
        <v>8.3532693000000009</v>
      </c>
      <c r="D7" s="93">
        <v>8.2830725800000007</v>
      </c>
      <c r="E7" s="69">
        <v>13355</v>
      </c>
      <c r="F7" s="93">
        <v>7.79972434</v>
      </c>
      <c r="G7" s="93">
        <v>7.7854097799999993</v>
      </c>
      <c r="H7" s="69">
        <v>11859</v>
      </c>
      <c r="I7" s="93">
        <v>6.7179905499999997</v>
      </c>
      <c r="J7" s="93">
        <v>6.48375813</v>
      </c>
    </row>
    <row r="8" spans="1:18" s="62" customFormat="1" ht="18.899999999999999" customHeight="1" x14ac:dyDescent="0.3">
      <c r="A8" s="68" t="s">
        <v>170</v>
      </c>
      <c r="B8" s="69">
        <v>6402</v>
      </c>
      <c r="C8" s="93">
        <v>8.5890228999999998</v>
      </c>
      <c r="D8" s="93">
        <v>10.8789046</v>
      </c>
      <c r="E8" s="69">
        <v>6326</v>
      </c>
      <c r="F8" s="93">
        <v>8.1695379299999988</v>
      </c>
      <c r="G8" s="93">
        <v>10.19679563</v>
      </c>
      <c r="H8" s="69">
        <v>5934</v>
      </c>
      <c r="I8" s="93">
        <v>7.6353950899999994</v>
      </c>
      <c r="J8" s="93">
        <v>9.3712474200000013</v>
      </c>
      <c r="Q8" s="70"/>
    </row>
    <row r="9" spans="1:18" s="62" customFormat="1" ht="18.899999999999999" customHeight="1" x14ac:dyDescent="0.3">
      <c r="A9" s="71" t="s">
        <v>29</v>
      </c>
      <c r="B9" s="81">
        <v>80483</v>
      </c>
      <c r="C9" s="94">
        <v>6.2758641700000002</v>
      </c>
      <c r="D9" s="94">
        <v>6.706141810000001</v>
      </c>
      <c r="E9" s="81">
        <v>82655</v>
      </c>
      <c r="F9" s="94">
        <v>6.0427919299999999</v>
      </c>
      <c r="G9" s="94">
        <v>6.2718252399999992</v>
      </c>
      <c r="H9" s="81">
        <v>75836</v>
      </c>
      <c r="I9" s="94">
        <v>5.2754707600000001</v>
      </c>
      <c r="J9" s="94">
        <v>5.2754707600000001</v>
      </c>
    </row>
    <row r="10" spans="1:18" ht="18.899999999999999" customHeight="1" x14ac:dyDescent="0.25">
      <c r="A10" s="72" t="s">
        <v>429</v>
      </c>
    </row>
    <row r="11" spans="1:18" x14ac:dyDescent="0.25">
      <c r="B11" s="74"/>
      <c r="H11" s="74"/>
    </row>
    <row r="12" spans="1:18" x14ac:dyDescent="0.25">
      <c r="A12" s="115" t="s">
        <v>463</v>
      </c>
      <c r="B12" s="75"/>
      <c r="C12" s="75"/>
      <c r="D12" s="75"/>
      <c r="E12" s="75"/>
      <c r="F12" s="75"/>
      <c r="G12" s="75"/>
      <c r="H12" s="75"/>
      <c r="I12" s="75"/>
      <c r="J12" s="75"/>
    </row>
    <row r="13" spans="1:18" x14ac:dyDescent="0.25">
      <c r="B13" s="74"/>
      <c r="H13" s="74"/>
    </row>
    <row r="14" spans="1:18" ht="15.6" x14ac:dyDescent="0.3">
      <c r="A14" s="117" t="s">
        <v>464</v>
      </c>
      <c r="B14" s="74"/>
      <c r="H14" s="74"/>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S60" sqref="S60"/>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Annual Proportion of Residents with 1+ Inpatient Hospitalizations by Regions, 2012/13, 2017/18 &amp; 2022/23(ref), proportion</v>
      </c>
    </row>
    <row r="3" spans="1:34" x14ac:dyDescent="0.3">
      <c r="B3" s="30" t="str">
        <f>'Raw Data'!B6</f>
        <v xml:space="preserve">date:  November 27, 2024 </v>
      </c>
    </row>
    <row r="4" spans="1:34" x14ac:dyDescent="0.3">
      <c r="AD4"/>
      <c r="AE4"/>
    </row>
    <row r="5" spans="1:34" s="3" customFormat="1" x14ac:dyDescent="0.3">
      <c r="A5" s="3" t="s">
        <v>245</v>
      </c>
      <c r="B5" s="2" t="s">
        <v>179</v>
      </c>
      <c r="C5" s="3" t="s">
        <v>129</v>
      </c>
      <c r="D5" s="32" t="s">
        <v>404</v>
      </c>
      <c r="E5" s="2" t="s">
        <v>405</v>
      </c>
      <c r="F5" s="7" t="s">
        <v>207</v>
      </c>
      <c r="G5" s="7" t="s">
        <v>208</v>
      </c>
      <c r="H5" s="7" t="s">
        <v>209</v>
      </c>
      <c r="I5" s="15"/>
      <c r="J5" s="19" t="s">
        <v>274</v>
      </c>
      <c r="K5" s="16"/>
    </row>
    <row r="6" spans="1:34" x14ac:dyDescent="0.3">
      <c r="A6">
        <v>6</v>
      </c>
      <c r="B6" s="33" t="s">
        <v>130</v>
      </c>
      <c r="C6" t="str">
        <f>IF('Raw Data'!BC13&lt;0,CONCATENATE("(",-1*'Raw Data'!BC13,")"),'Raw Data'!BC13)</f>
        <v>(b)</v>
      </c>
      <c r="D6" s="34" t="s">
        <v>48</v>
      </c>
      <c r="E6" s="30" t="str">
        <f t="shared" ref="E6:E11" si="0">CONCATENATE(B6)&amp; (C6)</f>
        <v>Manitoba (b)</v>
      </c>
      <c r="F6" s="13">
        <f>('Raw Data'!E13)*100</f>
        <v>6.706141810000001</v>
      </c>
      <c r="G6" s="13">
        <f>'Raw Data'!Q13*100</f>
        <v>6.2718252399999992</v>
      </c>
      <c r="H6" s="13">
        <f>'Raw Data'!AC13*100</f>
        <v>5.2754707600000001</v>
      </c>
      <c r="J6" s="19">
        <v>8</v>
      </c>
      <c r="K6" s="17" t="s">
        <v>162</v>
      </c>
      <c r="L6" s="35"/>
      <c r="M6"/>
      <c r="N6" s="33"/>
      <c r="S6" s="6"/>
      <c r="T6" s="6"/>
      <c r="U6" s="6"/>
      <c r="AA6"/>
      <c r="AB6"/>
      <c r="AC6"/>
      <c r="AD6"/>
      <c r="AE6"/>
    </row>
    <row r="7" spans="1:34" x14ac:dyDescent="0.3">
      <c r="A7">
        <v>5</v>
      </c>
      <c r="B7" s="33" t="s">
        <v>170</v>
      </c>
      <c r="C7" t="str">
        <f>IF('Raw Data'!BC12&lt;0,CONCATENATE("(",-1*'Raw Data'!BC12,")"),'Raw Data'!BC12)</f>
        <v>(1,2,3)</v>
      </c>
      <c r="D7"/>
      <c r="E7" s="30" t="str">
        <f t="shared" si="0"/>
        <v>Northern Health Region (1,2,3)</v>
      </c>
      <c r="F7" s="13">
        <f>'Raw Data'!E12*100</f>
        <v>10.8789046</v>
      </c>
      <c r="G7" s="13">
        <f>'Raw Data'!Q12*100</f>
        <v>10.19679563</v>
      </c>
      <c r="H7" s="13">
        <f>'Raw Data'!AC12*100</f>
        <v>9.3712474200000013</v>
      </c>
      <c r="J7" s="19">
        <v>9</v>
      </c>
      <c r="K7" s="16" t="s">
        <v>163</v>
      </c>
      <c r="L7" s="35"/>
      <c r="M7"/>
      <c r="N7" s="33"/>
      <c r="S7" s="6"/>
      <c r="T7" s="6"/>
      <c r="U7" s="6"/>
      <c r="AA7"/>
      <c r="AB7"/>
      <c r="AC7"/>
      <c r="AD7"/>
      <c r="AE7"/>
    </row>
    <row r="8" spans="1:34" x14ac:dyDescent="0.3">
      <c r="A8">
        <v>4</v>
      </c>
      <c r="B8" s="33" t="s">
        <v>172</v>
      </c>
      <c r="C8" t="str">
        <f>IF('Raw Data'!BC11&lt;0,CONCATENATE("(",-1*'Raw Data'!BC11,")"),'Raw Data'!BC11)</f>
        <v>(1,2,3,b)</v>
      </c>
      <c r="D8"/>
      <c r="E8" s="30" t="str">
        <f t="shared" si="0"/>
        <v>Prairie Mountain Health (1,2,3,b)</v>
      </c>
      <c r="F8" s="13">
        <f>'Raw Data'!E11*100</f>
        <v>8.2830725800000007</v>
      </c>
      <c r="G8" s="13">
        <f>'Raw Data'!Q11*100</f>
        <v>7.7854097799999993</v>
      </c>
      <c r="H8" s="13">
        <f>'Raw Data'!AC11*100</f>
        <v>6.48375813</v>
      </c>
      <c r="J8" s="19">
        <v>10</v>
      </c>
      <c r="K8" s="16" t="s">
        <v>165</v>
      </c>
      <c r="L8" s="35"/>
      <c r="M8"/>
      <c r="N8" s="33"/>
      <c r="S8" s="6"/>
      <c r="T8" s="6"/>
      <c r="U8" s="6"/>
      <c r="AA8"/>
      <c r="AB8"/>
      <c r="AC8"/>
      <c r="AD8"/>
      <c r="AE8"/>
    </row>
    <row r="9" spans="1:34" x14ac:dyDescent="0.3">
      <c r="A9">
        <v>3</v>
      </c>
      <c r="B9" s="33" t="s">
        <v>171</v>
      </c>
      <c r="C9" t="str">
        <f>IF('Raw Data'!BC10&lt;0,CONCATENATE("(",-1*'Raw Data'!BC10,")"),'Raw Data'!BC10)</f>
        <v>(b)</v>
      </c>
      <c r="D9"/>
      <c r="E9" s="30" t="str">
        <f t="shared" si="0"/>
        <v>Interlake-Eastern RHA (b)</v>
      </c>
      <c r="F9" s="13">
        <f>'Raw Data'!E10*100</f>
        <v>7.1228365700000005</v>
      </c>
      <c r="G9" s="13">
        <f>'Raw Data'!Q10*100</f>
        <v>6.7187029200000001</v>
      </c>
      <c r="H9" s="13">
        <f>'Raw Data'!AC10*100</f>
        <v>5.9542475499999998</v>
      </c>
      <c r="J9" s="19">
        <v>11</v>
      </c>
      <c r="K9" s="16" t="s">
        <v>164</v>
      </c>
      <c r="L9" s="35"/>
      <c r="M9"/>
      <c r="N9" s="33"/>
      <c r="S9" s="6"/>
      <c r="T9" s="6"/>
      <c r="U9" s="6"/>
      <c r="AA9"/>
      <c r="AB9"/>
      <c r="AC9"/>
      <c r="AD9"/>
      <c r="AE9"/>
    </row>
    <row r="10" spans="1:34" x14ac:dyDescent="0.3">
      <c r="A10">
        <v>2</v>
      </c>
      <c r="B10" s="33" t="s">
        <v>173</v>
      </c>
      <c r="C10" t="str">
        <f>IF('Raw Data'!BC9&lt;0,CONCATENATE("(",-1*'Raw Data'!BC9,")"),'Raw Data'!BC9)</f>
        <v>(1,2,b)</v>
      </c>
      <c r="D10"/>
      <c r="E10" s="30" t="str">
        <f t="shared" si="0"/>
        <v>Winnipeg RHA (1,2,b)</v>
      </c>
      <c r="F10" s="13">
        <f>'Raw Data'!E9*100</f>
        <v>5.6455480900000001</v>
      </c>
      <c r="G10" s="13">
        <f>'Raw Data'!Q9*100</f>
        <v>5.41746134</v>
      </c>
      <c r="H10" s="13">
        <f>'Raw Data'!AC9*100</f>
        <v>4.6071290500000002</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(a,b)</v>
      </c>
      <c r="D11"/>
      <c r="E11" s="30" t="str">
        <f t="shared" si="0"/>
        <v>Southern Health-Santé Sud (a,b)</v>
      </c>
      <c r="F11" s="13">
        <f>'Raw Data'!E8*100</f>
        <v>7.4435372099999997</v>
      </c>
      <c r="G11" s="13">
        <f>'Raw Data'!Q8*100</f>
        <v>6.5926192199999996</v>
      </c>
      <c r="H11" s="13">
        <f>'Raw Data'!AC8*100</f>
        <v>5.4638890199999999</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Annual Proportion of Residents with 1+ Inpatient Hospitalizations by Income Quintile, 2012/13, 2017/18 &amp; 2022/23(ref), proportion</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27, 2024 </v>
      </c>
      <c r="F17"/>
      <c r="G17"/>
      <c r="H17"/>
      <c r="I17"/>
      <c r="J17" s="6"/>
      <c r="K17" s="6"/>
      <c r="L17" s="6"/>
      <c r="M17" s="6"/>
      <c r="N17" s="6" t="s">
        <v>431</v>
      </c>
      <c r="O17" s="6" t="s">
        <v>432</v>
      </c>
      <c r="P17" s="6" t="s">
        <v>433</v>
      </c>
      <c r="R17" s="35"/>
      <c r="V17"/>
      <c r="W17"/>
      <c r="X17"/>
      <c r="AF17" s="6"/>
      <c r="AG17" s="6"/>
      <c r="AH17" s="6"/>
    </row>
    <row r="18" spans="1:34" x14ac:dyDescent="0.3">
      <c r="B18"/>
      <c r="D18"/>
      <c r="E18"/>
      <c r="F18" s="6" t="s">
        <v>406</v>
      </c>
      <c r="G18" s="6" t="s">
        <v>407</v>
      </c>
      <c r="H18" s="6" t="s">
        <v>408</v>
      </c>
      <c r="I18"/>
      <c r="J18" s="6"/>
      <c r="K18" s="6"/>
      <c r="L18" s="6"/>
      <c r="M18" s="6"/>
      <c r="N18" s="43" t="s">
        <v>430</v>
      </c>
      <c r="O18" s="6"/>
      <c r="Q18" s="3"/>
      <c r="R18" s="35"/>
      <c r="V18"/>
      <c r="W18"/>
      <c r="X18"/>
      <c r="AF18" s="6"/>
      <c r="AG18" s="6"/>
      <c r="AH18" s="6"/>
    </row>
    <row r="19" spans="1:34" x14ac:dyDescent="0.3">
      <c r="B19" s="3" t="s">
        <v>30</v>
      </c>
      <c r="C19" s="3" t="s">
        <v>423</v>
      </c>
      <c r="D19" s="32" t="s">
        <v>404</v>
      </c>
      <c r="E19" s="2" t="s">
        <v>405</v>
      </c>
      <c r="F19" s="7" t="s">
        <v>207</v>
      </c>
      <c r="G19" s="7" t="s">
        <v>208</v>
      </c>
      <c r="H19" s="7" t="s">
        <v>209</v>
      </c>
      <c r="I19" s="7"/>
      <c r="J19" s="19" t="s">
        <v>274</v>
      </c>
      <c r="K19" s="16"/>
      <c r="L19" s="7"/>
      <c r="M19" s="14"/>
      <c r="N19" s="7" t="s">
        <v>207</v>
      </c>
      <c r="O19" s="7" t="s">
        <v>208</v>
      </c>
      <c r="P19" s="7" t="s">
        <v>209</v>
      </c>
    </row>
    <row r="20" spans="1:34" ht="27" x14ac:dyDescent="0.3">
      <c r="A20" t="s">
        <v>28</v>
      </c>
      <c r="B20" s="46" t="s">
        <v>424</v>
      </c>
      <c r="C20" s="33" t="str">
        <f>IF(OR('Raw Inc Data'!BS9="s",'Raw Inc Data'!BT9="s",'Raw Inc Data'!BU9="s")," (s)","")</f>
        <v/>
      </c>
      <c r="D20" t="s">
        <v>28</v>
      </c>
      <c r="E20" s="46" t="str">
        <f>CONCATENATE(B20,C20)</f>
        <v>R1
(Lowest)</v>
      </c>
      <c r="F20" s="13">
        <f>'Raw Inc Data'!D9*100</f>
        <v>10.656655950000001</v>
      </c>
      <c r="G20" s="13">
        <f>'Raw Inc Data'!U9*100</f>
        <v>9.883459499999999</v>
      </c>
      <c r="H20" s="13">
        <f>'Raw Inc Data'!AL9*100</f>
        <v>6.9906919400000005</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Data'!D10*100</f>
        <v>8.7350756199999999</v>
      </c>
      <c r="G21" s="13">
        <f>'Raw Inc Data'!U10*100</f>
        <v>8.0920923699999996</v>
      </c>
      <c r="H21" s="13">
        <f>'Raw Inc Data'!AL10*100</f>
        <v>7.8247582100000006</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Data'!D11*100</f>
        <v>7.4932099799999996</v>
      </c>
      <c r="G22" s="13">
        <f>'Raw Inc Data'!U11*100</f>
        <v>7.0634215099999995</v>
      </c>
      <c r="H22" s="13">
        <f>'Raw Inc Data'!AL11*100</f>
        <v>6.0950629200000002</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Data'!D12*100</f>
        <v>7.7824149800000004</v>
      </c>
      <c r="G23" s="13">
        <f>'Raw Inc Data'!U12*100</f>
        <v>6.5806077800000002</v>
      </c>
      <c r="H23" s="13">
        <f>'Raw Inc Data'!AL12*100</f>
        <v>5.7699957099999999</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425</v>
      </c>
      <c r="C24" s="33" t="str">
        <f>IF(OR('Raw Inc Data'!BS13="s",'Raw Inc Data'!BT13="s",'Raw Inc Data'!BU13="s")," (s)","")</f>
        <v/>
      </c>
      <c r="D24"/>
      <c r="E24" s="46" t="str">
        <f t="shared" si="1"/>
        <v>Rural R5
(Highest)</v>
      </c>
      <c r="F24" s="13">
        <f>'Raw Inc Data'!D13*100</f>
        <v>6.4245739100000003</v>
      </c>
      <c r="G24" s="13">
        <f>'Raw Inc Data'!U13*100</f>
        <v>5.81254048</v>
      </c>
      <c r="H24" s="13">
        <f>'Raw Inc Data'!AL13*100</f>
        <v>5.0499780000000003</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426</v>
      </c>
      <c r="C25" s="33" t="str">
        <f>IF(OR('Raw Inc Data'!BS14="s",'Raw Inc Data'!BT14="s",'Raw Inc Data'!BU14="s")," (s)","")</f>
        <v/>
      </c>
      <c r="D25" t="s">
        <v>28</v>
      </c>
      <c r="E25" s="46" t="str">
        <f t="shared" si="1"/>
        <v>U1
(Lowest)</v>
      </c>
      <c r="F25" s="13">
        <f>'Raw Inc Data'!D14*100</f>
        <v>7.0523272499999994</v>
      </c>
      <c r="G25" s="13">
        <f>'Raw Inc Data'!U14*100</f>
        <v>6.9500671799999996</v>
      </c>
      <c r="H25" s="13">
        <f>'Raw Inc Data'!AL14*100</f>
        <v>6.1917295999999995</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Data'!D15*100</f>
        <v>5.9725182600000002</v>
      </c>
      <c r="G26" s="13">
        <f>'Raw Inc Data'!U15*100</f>
        <v>5.5533123299999998</v>
      </c>
      <c r="H26" s="13">
        <f>'Raw Inc Data'!AL15*100</f>
        <v>4.7679213699999998</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Data'!D16*100</f>
        <v>5.6499825699999997</v>
      </c>
      <c r="G27" s="13">
        <f>'Raw Inc Data'!U16*100</f>
        <v>5.2123612000000001</v>
      </c>
      <c r="H27" s="13">
        <f>'Raw Inc Data'!AL16*100</f>
        <v>4.40891784</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Data'!D17*100</f>
        <v>5.1254439999999999</v>
      </c>
      <c r="G28" s="13">
        <f>'Raw Inc Data'!U17*100</f>
        <v>5.0265035999999998</v>
      </c>
      <c r="H28" s="13">
        <f>'Raw Inc Data'!AL17*100</f>
        <v>4.11922824</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427</v>
      </c>
      <c r="C29" s="33" t="str">
        <f>IF(OR('Raw Inc Data'!BS18="s",'Raw Inc Data'!BT18="s",'Raw Inc Data'!BU18="s")," (s)","")</f>
        <v/>
      </c>
      <c r="D29"/>
      <c r="E29" s="46" t="str">
        <f t="shared" si="1"/>
        <v>Urban U5
(Highest)</v>
      </c>
      <c r="F29" s="13">
        <f>'Raw Inc Data'!D18*100</f>
        <v>4.8368227399999997</v>
      </c>
      <c r="G29" s="13">
        <f>'Raw Inc Data'!U18*100</f>
        <v>4.4994249599999998</v>
      </c>
      <c r="H29" s="13">
        <f>'Raw Inc Data'!AL18*100</f>
        <v>3.7508046400000001</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252</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410</v>
      </c>
      <c r="G33" s="36" t="s">
        <v>411</v>
      </c>
      <c r="H33" t="s">
        <v>412</v>
      </c>
      <c r="I33"/>
      <c r="J33" s="43" t="s">
        <v>409</v>
      </c>
      <c r="K33" s="6"/>
      <c r="L33" s="37"/>
      <c r="M33" s="36"/>
      <c r="N33" s="36"/>
      <c r="O33" s="36"/>
      <c r="R33" s="35"/>
      <c r="V33"/>
      <c r="W33"/>
      <c r="X33"/>
      <c r="AF33" s="6"/>
      <c r="AG33" s="6"/>
      <c r="AH33" s="6"/>
    </row>
    <row r="34" spans="2:34" x14ac:dyDescent="0.3">
      <c r="B34"/>
      <c r="D34"/>
      <c r="E34" s="27" t="s">
        <v>281</v>
      </c>
      <c r="F34" s="28" t="str">
        <f>IF('Raw Inc Data'!BN9="r","*","")</f>
        <v>*</v>
      </c>
      <c r="G34" s="28" t="str">
        <f>IF('Raw Inc Data'!BO9="r","*","")</f>
        <v>*</v>
      </c>
      <c r="H34" s="28" t="str">
        <f>IF('Raw Inc Data'!BP9="r","*","")</f>
        <v>*</v>
      </c>
      <c r="I34" s="26"/>
      <c r="J34" s="44" t="s">
        <v>281</v>
      </c>
      <c r="K34" s="44" t="s">
        <v>413</v>
      </c>
      <c r="L34" s="44" t="s">
        <v>415</v>
      </c>
      <c r="M34" s="44" t="s">
        <v>416</v>
      </c>
      <c r="N34"/>
      <c r="O34" s="35"/>
    </row>
    <row r="35" spans="2:34" x14ac:dyDescent="0.3">
      <c r="B35"/>
      <c r="D35"/>
      <c r="E35" s="27" t="s">
        <v>280</v>
      </c>
      <c r="F35" s="28" t="str">
        <f>IF('Raw Inc Data'!BN14="u","*","")</f>
        <v>*</v>
      </c>
      <c r="G35" s="28" t="str">
        <f>IF('Raw Inc Data'!BO14="u","*","")</f>
        <v>*</v>
      </c>
      <c r="H35" s="28" t="str">
        <f>IF('Raw Inc Data'!BP14="u","*","")</f>
        <v>*</v>
      </c>
      <c r="I35" s="38"/>
      <c r="J35" s="44" t="s">
        <v>280</v>
      </c>
      <c r="K35" s="44" t="s">
        <v>414</v>
      </c>
      <c r="L35" s="44" t="s">
        <v>418</v>
      </c>
      <c r="M35" s="44" t="s">
        <v>417</v>
      </c>
      <c r="N35"/>
      <c r="O35" s="35"/>
    </row>
    <row r="36" spans="2:34" x14ac:dyDescent="0.3">
      <c r="B36"/>
      <c r="D36"/>
      <c r="E36" s="39" t="s">
        <v>283</v>
      </c>
      <c r="F36" s="40"/>
      <c r="G36" s="28" t="str">
        <f>IF('Raw Inc Data'!BQ9="a"," (a)","")</f>
        <v/>
      </c>
      <c r="H36" s="28" t="str">
        <f>IF('Raw Inc Data'!BR9="b"," (b)","")</f>
        <v/>
      </c>
      <c r="I36" s="26"/>
      <c r="J36" s="44" t="s">
        <v>283</v>
      </c>
      <c r="K36" s="44"/>
      <c r="L36" s="44" t="s">
        <v>419</v>
      </c>
      <c r="M36" s="44" t="s">
        <v>420</v>
      </c>
      <c r="N36" s="6"/>
      <c r="O36" s="35"/>
    </row>
    <row r="37" spans="2:34" x14ac:dyDescent="0.3">
      <c r="B37"/>
      <c r="D37"/>
      <c r="E37" s="39" t="s">
        <v>282</v>
      </c>
      <c r="F37" s="40"/>
      <c r="G37" s="28" t="str">
        <f>IF('Raw Inc Data'!BQ14="a"," (a)","")</f>
        <v/>
      </c>
      <c r="H37" s="28" t="str">
        <f>IF('Raw Inc Data'!BR14="b"," (b)","")</f>
        <v/>
      </c>
      <c r="I37" s="26"/>
      <c r="J37" s="45" t="s">
        <v>282</v>
      </c>
      <c r="K37" s="44"/>
      <c r="L37" s="44" t="s">
        <v>421</v>
      </c>
      <c r="M37" s="28" t="s">
        <v>422</v>
      </c>
      <c r="N37" s="6"/>
      <c r="O37" s="35"/>
    </row>
    <row r="38" spans="2:34" x14ac:dyDescent="0.3">
      <c r="B38"/>
      <c r="D38"/>
      <c r="E38" s="27" t="s">
        <v>387</v>
      </c>
      <c r="F38" s="29" t="str">
        <f>CONCATENATE(F$19,F34)</f>
        <v>2012/13*</v>
      </c>
      <c r="G38" s="29" t="str">
        <f>CONCATENATE(G$19,G34,G36)</f>
        <v>2017/18*</v>
      </c>
      <c r="H38" s="29" t="str">
        <f>CONCATENATE(H$19,H34,H36)</f>
        <v>2022/23*</v>
      </c>
      <c r="I38" s="6"/>
      <c r="J38" s="44"/>
      <c r="K38" s="44"/>
      <c r="L38" s="44"/>
      <c r="M38" s="28"/>
      <c r="N38" s="6"/>
      <c r="O38" s="35"/>
    </row>
    <row r="39" spans="2:34" x14ac:dyDescent="0.3">
      <c r="B39"/>
      <c r="D39"/>
      <c r="E39" s="27" t="s">
        <v>388</v>
      </c>
      <c r="F39" s="29" t="str">
        <f>CONCATENATE(F$19,F35)</f>
        <v>2012/13*</v>
      </c>
      <c r="G39" s="29" t="str">
        <f>CONCATENATE(G$19,G35,G37)</f>
        <v>2017/18*</v>
      </c>
      <c r="H39" s="29" t="str">
        <f>CONCATENATE(H$19,H35,H37)</f>
        <v>2022/23*</v>
      </c>
      <c r="I39" s="6"/>
      <c r="J39" s="28"/>
      <c r="K39" s="28"/>
      <c r="L39" s="28"/>
      <c r="M39" s="28"/>
      <c r="N39" s="6"/>
      <c r="O39" s="35"/>
    </row>
    <row r="40" spans="2:34" x14ac:dyDescent="0.3">
      <c r="B40"/>
      <c r="D40"/>
      <c r="J40" s="6"/>
      <c r="K40" s="6"/>
      <c r="L40" s="6"/>
      <c r="M40" s="6"/>
      <c r="N40" s="6"/>
      <c r="O40" s="35"/>
    </row>
    <row r="41" spans="2:34" x14ac:dyDescent="0.3">
      <c r="B41" s="55" t="s">
        <v>434</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S60" sqref="S60"/>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9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435</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2"/>
      <c r="BE5" s="92"/>
      <c r="BF5" s="92"/>
    </row>
    <row r="6" spans="1:93" x14ac:dyDescent="0.3">
      <c r="A6" s="10"/>
      <c r="B6" t="s">
        <v>448</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2"/>
      <c r="BE6" s="92"/>
      <c r="BF6" s="92"/>
    </row>
    <row r="7" spans="1:93" x14ac:dyDescent="0.3">
      <c r="A7" s="10"/>
      <c r="B7" t="s">
        <v>0</v>
      </c>
      <c r="C7" s="100" t="s">
        <v>1</v>
      </c>
      <c r="D7" s="101" t="s">
        <v>2</v>
      </c>
      <c r="E7" s="102" t="s">
        <v>3</v>
      </c>
      <c r="F7" s="101" t="s">
        <v>4</v>
      </c>
      <c r="G7" s="101" t="s">
        <v>5</v>
      </c>
      <c r="H7" s="101" t="s">
        <v>6</v>
      </c>
      <c r="I7" s="103" t="s">
        <v>7</v>
      </c>
      <c r="J7" s="101" t="s">
        <v>155</v>
      </c>
      <c r="K7" s="101" t="s">
        <v>156</v>
      </c>
      <c r="L7" s="101" t="s">
        <v>8</v>
      </c>
      <c r="M7" s="101" t="s">
        <v>9</v>
      </c>
      <c r="N7" s="101" t="s">
        <v>10</v>
      </c>
      <c r="O7" s="101" t="s">
        <v>11</v>
      </c>
      <c r="P7" s="101" t="s">
        <v>12</v>
      </c>
      <c r="Q7" s="102" t="s">
        <v>13</v>
      </c>
      <c r="R7" s="101" t="s">
        <v>14</v>
      </c>
      <c r="S7" s="101" t="s">
        <v>15</v>
      </c>
      <c r="T7" s="101" t="s">
        <v>16</v>
      </c>
      <c r="U7" s="103" t="s">
        <v>17</v>
      </c>
      <c r="V7" s="101" t="s">
        <v>157</v>
      </c>
      <c r="W7" s="101" t="s">
        <v>158</v>
      </c>
      <c r="X7" s="101" t="s">
        <v>18</v>
      </c>
      <c r="Y7" s="101" t="s">
        <v>19</v>
      </c>
      <c r="Z7" s="101" t="s">
        <v>20</v>
      </c>
      <c r="AA7" s="101" t="s">
        <v>211</v>
      </c>
      <c r="AB7" s="101" t="s">
        <v>212</v>
      </c>
      <c r="AC7" s="102" t="s">
        <v>213</v>
      </c>
      <c r="AD7" s="101" t="s">
        <v>214</v>
      </c>
      <c r="AE7" s="101" t="s">
        <v>215</v>
      </c>
      <c r="AF7" s="101" t="s">
        <v>216</v>
      </c>
      <c r="AG7" s="103" t="s">
        <v>217</v>
      </c>
      <c r="AH7" s="101" t="s">
        <v>218</v>
      </c>
      <c r="AI7" s="101" t="s">
        <v>219</v>
      </c>
      <c r="AJ7" s="101" t="s">
        <v>220</v>
      </c>
      <c r="AK7" s="101" t="s">
        <v>221</v>
      </c>
      <c r="AL7" s="101" t="s">
        <v>222</v>
      </c>
      <c r="AM7" s="101" t="s">
        <v>223</v>
      </c>
      <c r="AN7" s="101" t="s">
        <v>224</v>
      </c>
      <c r="AO7" s="101" t="s">
        <v>225</v>
      </c>
      <c r="AP7" s="101" t="s">
        <v>226</v>
      </c>
      <c r="AQ7" s="101" t="s">
        <v>21</v>
      </c>
      <c r="AR7" s="101" t="s">
        <v>22</v>
      </c>
      <c r="AS7" s="101" t="s">
        <v>23</v>
      </c>
      <c r="AT7" s="101" t="s">
        <v>24</v>
      </c>
      <c r="AU7" s="100" t="s">
        <v>159</v>
      </c>
      <c r="AV7" s="100" t="s">
        <v>160</v>
      </c>
      <c r="AW7" s="100" t="s">
        <v>227</v>
      </c>
      <c r="AX7" s="100" t="s">
        <v>161</v>
      </c>
      <c r="AY7" s="100" t="s">
        <v>228</v>
      </c>
      <c r="AZ7" s="100" t="s">
        <v>25</v>
      </c>
      <c r="BA7" s="100" t="s">
        <v>26</v>
      </c>
      <c r="BB7" s="100" t="s">
        <v>229</v>
      </c>
      <c r="BC7" s="104" t="s">
        <v>27</v>
      </c>
      <c r="BD7" s="105" t="s">
        <v>131</v>
      </c>
      <c r="BE7" s="105" t="s">
        <v>132</v>
      </c>
      <c r="BF7" s="105" t="s">
        <v>230</v>
      </c>
    </row>
    <row r="8" spans="1:93" s="3" customFormat="1" x14ac:dyDescent="0.3">
      <c r="A8" s="10" t="s">
        <v>428</v>
      </c>
      <c r="B8" s="3" t="s">
        <v>162</v>
      </c>
      <c r="C8" s="106">
        <v>11877</v>
      </c>
      <c r="D8" s="113">
        <v>184853</v>
      </c>
      <c r="E8" s="102">
        <v>7.4435372099999994E-2</v>
      </c>
      <c r="F8" s="107">
        <v>6.6674978999999995E-2</v>
      </c>
      <c r="G8" s="107">
        <v>8.3099008000000002E-2</v>
      </c>
      <c r="H8" s="107">
        <v>6.3298753700000002E-2</v>
      </c>
      <c r="I8" s="108">
        <v>6.4251053500000002E-2</v>
      </c>
      <c r="J8" s="107">
        <v>6.3105868800000006E-2</v>
      </c>
      <c r="K8" s="107">
        <v>6.5417020000000006E-2</v>
      </c>
      <c r="L8" s="107">
        <v>1.1099582169</v>
      </c>
      <c r="M8" s="107">
        <v>0.99423753410000004</v>
      </c>
      <c r="N8" s="107">
        <v>1.2391477902000001</v>
      </c>
      <c r="O8" s="113">
        <v>11914</v>
      </c>
      <c r="P8" s="113">
        <v>202343</v>
      </c>
      <c r="Q8" s="102">
        <v>6.5926192199999997E-2</v>
      </c>
      <c r="R8" s="107">
        <v>5.9098692799999998E-2</v>
      </c>
      <c r="S8" s="107">
        <v>7.3542452600000002E-2</v>
      </c>
      <c r="T8" s="107">
        <v>0.3711695538</v>
      </c>
      <c r="U8" s="108">
        <v>5.8880218200000001E-2</v>
      </c>
      <c r="V8" s="107">
        <v>5.7832377300000001E-2</v>
      </c>
      <c r="W8" s="107">
        <v>5.9947044599999999E-2</v>
      </c>
      <c r="X8" s="107">
        <v>1.051148424</v>
      </c>
      <c r="Y8" s="107">
        <v>0.94228857690000001</v>
      </c>
      <c r="Z8" s="107">
        <v>1.1725845312000001</v>
      </c>
      <c r="AA8" s="113">
        <v>10873</v>
      </c>
      <c r="AB8" s="113">
        <v>222889</v>
      </c>
      <c r="AC8" s="102">
        <v>5.4638890199999998E-2</v>
      </c>
      <c r="AD8" s="107">
        <v>4.9006546999999998E-2</v>
      </c>
      <c r="AE8" s="107">
        <v>6.0918560900000002E-2</v>
      </c>
      <c r="AF8" s="107">
        <v>0.52724117940000004</v>
      </c>
      <c r="AG8" s="108">
        <v>4.8782129200000003E-2</v>
      </c>
      <c r="AH8" s="107">
        <v>4.78737672E-2</v>
      </c>
      <c r="AI8" s="107">
        <v>4.9707726600000002E-2</v>
      </c>
      <c r="AJ8" s="107">
        <v>1.0357159137</v>
      </c>
      <c r="AK8" s="107">
        <v>0.92895116450000004</v>
      </c>
      <c r="AL8" s="107">
        <v>1.1547511805999999</v>
      </c>
      <c r="AM8" s="107">
        <v>1.0939569E-3</v>
      </c>
      <c r="AN8" s="107">
        <v>0.82878880710000002</v>
      </c>
      <c r="AO8" s="107">
        <v>0.74043813489999999</v>
      </c>
      <c r="AP8" s="107">
        <v>0.92768167160000004</v>
      </c>
      <c r="AQ8" s="107">
        <v>3.4872379500000002E-2</v>
      </c>
      <c r="AR8" s="107">
        <v>0.8856836521</v>
      </c>
      <c r="AS8" s="107">
        <v>0.79122926760000001</v>
      </c>
      <c r="AT8" s="107">
        <v>0.99141369489999998</v>
      </c>
      <c r="AU8" s="106" t="s">
        <v>28</v>
      </c>
      <c r="AV8" s="106" t="s">
        <v>28</v>
      </c>
      <c r="AW8" s="106" t="s">
        <v>28</v>
      </c>
      <c r="AX8" s="106" t="s">
        <v>231</v>
      </c>
      <c r="AY8" s="106" t="s">
        <v>232</v>
      </c>
      <c r="AZ8" s="106" t="s">
        <v>28</v>
      </c>
      <c r="BA8" s="106" t="s">
        <v>28</v>
      </c>
      <c r="BB8" s="106" t="s">
        <v>28</v>
      </c>
      <c r="BC8" s="104" t="s">
        <v>238</v>
      </c>
      <c r="BD8" s="105">
        <v>11877</v>
      </c>
      <c r="BE8" s="105">
        <v>11914</v>
      </c>
      <c r="BF8" s="105">
        <v>10873</v>
      </c>
      <c r="BG8" s="43"/>
      <c r="BH8" s="43"/>
      <c r="BI8" s="43"/>
      <c r="BJ8" s="43"/>
      <c r="BK8" s="43"/>
      <c r="BL8" s="43"/>
      <c r="BM8" s="43"/>
      <c r="BN8" s="43"/>
      <c r="BO8" s="43"/>
      <c r="BP8" s="43"/>
      <c r="BQ8" s="43"/>
      <c r="BR8" s="43"/>
      <c r="BS8" s="43"/>
      <c r="BT8" s="43"/>
      <c r="BU8" s="43"/>
      <c r="BV8" s="43"/>
      <c r="BW8" s="43"/>
    </row>
    <row r="9" spans="1:93" x14ac:dyDescent="0.3">
      <c r="A9" s="10"/>
      <c r="B9" t="s">
        <v>163</v>
      </c>
      <c r="C9" s="100">
        <v>39285</v>
      </c>
      <c r="D9" s="114">
        <v>725246</v>
      </c>
      <c r="E9" s="109">
        <v>5.64554809E-2</v>
      </c>
      <c r="F9" s="101">
        <v>5.06862374E-2</v>
      </c>
      <c r="G9" s="101">
        <v>6.2881395000000007E-2</v>
      </c>
      <c r="H9" s="101">
        <v>1.7473479000000001E-3</v>
      </c>
      <c r="I9" s="103">
        <v>5.4167827199999997E-2</v>
      </c>
      <c r="J9" s="101">
        <v>5.3634822999999998E-2</v>
      </c>
      <c r="K9" s="101">
        <v>5.4706128200000002E-2</v>
      </c>
      <c r="L9" s="101">
        <v>0.84184740570000005</v>
      </c>
      <c r="M9" s="101">
        <v>0.75581815689999998</v>
      </c>
      <c r="N9" s="101">
        <v>0.93766873429999997</v>
      </c>
      <c r="O9" s="114">
        <v>41787</v>
      </c>
      <c r="P9" s="114">
        <v>781354</v>
      </c>
      <c r="Q9" s="109">
        <v>5.4174613400000002E-2</v>
      </c>
      <c r="R9" s="101">
        <v>4.8696512300000001E-2</v>
      </c>
      <c r="S9" s="101">
        <v>6.0268972099999998E-2</v>
      </c>
      <c r="T9" s="101">
        <v>7.0951742999999998E-3</v>
      </c>
      <c r="U9" s="103">
        <v>5.3480240700000001E-2</v>
      </c>
      <c r="V9" s="101">
        <v>5.2969923199999998E-2</v>
      </c>
      <c r="W9" s="101">
        <v>5.3995474699999997E-2</v>
      </c>
      <c r="X9" s="101">
        <v>0.86377747090000001</v>
      </c>
      <c r="Y9" s="101">
        <v>0.77643286330000005</v>
      </c>
      <c r="Z9" s="101">
        <v>0.96094788669999998</v>
      </c>
      <c r="AA9" s="114">
        <v>38245</v>
      </c>
      <c r="AB9" s="114">
        <v>817974</v>
      </c>
      <c r="AC9" s="109">
        <v>4.6071290500000001E-2</v>
      </c>
      <c r="AD9" s="101">
        <v>4.1475784100000003E-2</v>
      </c>
      <c r="AE9" s="101">
        <v>5.1175977900000003E-2</v>
      </c>
      <c r="AF9" s="101">
        <v>1.1515112100000001E-2</v>
      </c>
      <c r="AG9" s="103">
        <v>4.6755764900000003E-2</v>
      </c>
      <c r="AH9" s="101">
        <v>4.6289511999999998E-2</v>
      </c>
      <c r="AI9" s="101">
        <v>4.7226714000000003E-2</v>
      </c>
      <c r="AJ9" s="101">
        <v>0.8733114569</v>
      </c>
      <c r="AK9" s="101">
        <v>0.78620062540000002</v>
      </c>
      <c r="AL9" s="101">
        <v>0.97007414650000001</v>
      </c>
      <c r="AM9" s="101">
        <v>2.8778380000000002E-3</v>
      </c>
      <c r="AN9" s="101">
        <v>0.85042213700000002</v>
      </c>
      <c r="AO9" s="101">
        <v>0.76447352869999996</v>
      </c>
      <c r="AP9" s="101">
        <v>0.94603381799999997</v>
      </c>
      <c r="AQ9" s="101">
        <v>0.45383946739999997</v>
      </c>
      <c r="AR9" s="101">
        <v>0.9595988312</v>
      </c>
      <c r="AS9" s="101">
        <v>0.86143867370000005</v>
      </c>
      <c r="AT9" s="101">
        <v>1.0689442497999999</v>
      </c>
      <c r="AU9" s="100">
        <v>1</v>
      </c>
      <c r="AV9" s="100">
        <v>2</v>
      </c>
      <c r="AW9" s="100" t="s">
        <v>28</v>
      </c>
      <c r="AX9" s="100" t="s">
        <v>28</v>
      </c>
      <c r="AY9" s="100" t="s">
        <v>232</v>
      </c>
      <c r="AZ9" s="100" t="s">
        <v>28</v>
      </c>
      <c r="BA9" s="100" t="s">
        <v>28</v>
      </c>
      <c r="BB9" s="100" t="s">
        <v>28</v>
      </c>
      <c r="BC9" s="110" t="s">
        <v>279</v>
      </c>
      <c r="BD9" s="111">
        <v>39285</v>
      </c>
      <c r="BE9" s="111">
        <v>41787</v>
      </c>
      <c r="BF9" s="111">
        <v>38245</v>
      </c>
    </row>
    <row r="10" spans="1:93" x14ac:dyDescent="0.3">
      <c r="A10" s="10"/>
      <c r="B10" t="s">
        <v>165</v>
      </c>
      <c r="C10" s="100">
        <v>8220</v>
      </c>
      <c r="D10" s="114">
        <v>124641</v>
      </c>
      <c r="E10" s="109">
        <v>7.1228365700000004E-2</v>
      </c>
      <c r="F10" s="101">
        <v>6.3742557000000005E-2</v>
      </c>
      <c r="G10" s="101">
        <v>7.9593293999999995E-2</v>
      </c>
      <c r="H10" s="101">
        <v>0.28730485950000001</v>
      </c>
      <c r="I10" s="103">
        <v>6.5949406700000004E-2</v>
      </c>
      <c r="J10" s="101">
        <v>6.4539023000000001E-2</v>
      </c>
      <c r="K10" s="101">
        <v>6.73906118E-2</v>
      </c>
      <c r="L10" s="101">
        <v>1.0621362879</v>
      </c>
      <c r="M10" s="101">
        <v>0.95051012589999995</v>
      </c>
      <c r="N10" s="101">
        <v>1.1868716211000001</v>
      </c>
      <c r="O10" s="114">
        <v>8382</v>
      </c>
      <c r="P10" s="114">
        <v>129174</v>
      </c>
      <c r="Q10" s="109">
        <v>6.7187029199999998E-2</v>
      </c>
      <c r="R10" s="101">
        <v>6.01653911E-2</v>
      </c>
      <c r="S10" s="101">
        <v>7.5028131900000003E-2</v>
      </c>
      <c r="T10" s="101">
        <v>0.22166693039999999</v>
      </c>
      <c r="U10" s="103">
        <v>6.4889219200000001E-2</v>
      </c>
      <c r="V10" s="101">
        <v>6.3514840399999994E-2</v>
      </c>
      <c r="W10" s="101">
        <v>6.6293337699999996E-2</v>
      </c>
      <c r="X10" s="101">
        <v>1.0712516159000001</v>
      </c>
      <c r="Y10" s="101">
        <v>0.95929635790000001</v>
      </c>
      <c r="Z10" s="101">
        <v>1.1962726796000001</v>
      </c>
      <c r="AA10" s="114">
        <v>7947</v>
      </c>
      <c r="AB10" s="114">
        <v>136629</v>
      </c>
      <c r="AC10" s="109">
        <v>5.9542475499999997E-2</v>
      </c>
      <c r="AD10" s="101">
        <v>5.3335387599999999E-2</v>
      </c>
      <c r="AE10" s="101">
        <v>6.6471934600000004E-2</v>
      </c>
      <c r="AF10" s="101">
        <v>3.1172999699999999E-2</v>
      </c>
      <c r="AG10" s="103">
        <v>5.8164811300000001E-2</v>
      </c>
      <c r="AH10" s="101">
        <v>5.6899954500000002E-2</v>
      </c>
      <c r="AI10" s="101">
        <v>5.9457785200000002E-2</v>
      </c>
      <c r="AJ10" s="101">
        <v>1.128666583</v>
      </c>
      <c r="AK10" s="101">
        <v>1.0110071696</v>
      </c>
      <c r="AL10" s="101">
        <v>1.2600190126999999</v>
      </c>
      <c r="AM10" s="101">
        <v>3.9462674500000003E-2</v>
      </c>
      <c r="AN10" s="101">
        <v>0.88621979900000003</v>
      </c>
      <c r="AO10" s="101">
        <v>0.78997636380000003</v>
      </c>
      <c r="AP10" s="101">
        <v>0.99418864669999996</v>
      </c>
      <c r="AQ10" s="101">
        <v>0.31816611890000002</v>
      </c>
      <c r="AR10" s="101">
        <v>0.94326226079999997</v>
      </c>
      <c r="AS10" s="101">
        <v>0.84105618729999998</v>
      </c>
      <c r="AT10" s="101">
        <v>1.0578885287999999</v>
      </c>
      <c r="AU10" s="100" t="s">
        <v>28</v>
      </c>
      <c r="AV10" s="100" t="s">
        <v>28</v>
      </c>
      <c r="AW10" s="100" t="s">
        <v>28</v>
      </c>
      <c r="AX10" s="100" t="s">
        <v>28</v>
      </c>
      <c r="AY10" s="100" t="s">
        <v>232</v>
      </c>
      <c r="AZ10" s="100" t="s">
        <v>28</v>
      </c>
      <c r="BA10" s="100" t="s">
        <v>28</v>
      </c>
      <c r="BB10" s="100" t="s">
        <v>28</v>
      </c>
      <c r="BC10" s="110" t="s">
        <v>278</v>
      </c>
      <c r="BD10" s="111">
        <v>8220</v>
      </c>
      <c r="BE10" s="111">
        <v>8382</v>
      </c>
      <c r="BF10" s="111">
        <v>7947</v>
      </c>
    </row>
    <row r="11" spans="1:93" x14ac:dyDescent="0.3">
      <c r="A11" s="10"/>
      <c r="B11" t="s">
        <v>164</v>
      </c>
      <c r="C11" s="100">
        <v>13897</v>
      </c>
      <c r="D11" s="114">
        <v>166366</v>
      </c>
      <c r="E11" s="109">
        <v>8.2830725800000005E-2</v>
      </c>
      <c r="F11" s="101">
        <v>7.4274964700000001E-2</v>
      </c>
      <c r="G11" s="101">
        <v>9.2372028100000003E-2</v>
      </c>
      <c r="H11" s="101">
        <v>1.4669229999999999E-4</v>
      </c>
      <c r="I11" s="103">
        <v>8.3532693000000005E-2</v>
      </c>
      <c r="J11" s="101">
        <v>8.2155360600000005E-2</v>
      </c>
      <c r="K11" s="101">
        <v>8.49331163E-2</v>
      </c>
      <c r="L11" s="101">
        <v>1.2351472443</v>
      </c>
      <c r="M11" s="101">
        <v>1.1075662701</v>
      </c>
      <c r="N11" s="101">
        <v>1.3774243186999999</v>
      </c>
      <c r="O11" s="114">
        <v>13355</v>
      </c>
      <c r="P11" s="114">
        <v>171224</v>
      </c>
      <c r="Q11" s="109">
        <v>7.7854097799999994E-2</v>
      </c>
      <c r="R11" s="101">
        <v>6.9841374499999997E-2</v>
      </c>
      <c r="S11" s="101">
        <v>8.6786100500000005E-2</v>
      </c>
      <c r="T11" s="101">
        <v>9.5703200000000002E-5</v>
      </c>
      <c r="U11" s="103">
        <v>7.7997243399999999E-2</v>
      </c>
      <c r="V11" s="101">
        <v>7.6685563700000001E-2</v>
      </c>
      <c r="W11" s="101">
        <v>7.9331358899999996E-2</v>
      </c>
      <c r="X11" s="101">
        <v>1.2413307896000001</v>
      </c>
      <c r="Y11" s="101">
        <v>1.1135733507000001</v>
      </c>
      <c r="Z11" s="101">
        <v>1.3837455147</v>
      </c>
      <c r="AA11" s="114">
        <v>11859</v>
      </c>
      <c r="AB11" s="114">
        <v>176526</v>
      </c>
      <c r="AC11" s="109">
        <v>6.4837581300000002E-2</v>
      </c>
      <c r="AD11" s="101">
        <v>5.8209597100000003E-2</v>
      </c>
      <c r="AE11" s="101">
        <v>7.2220254999999997E-2</v>
      </c>
      <c r="AF11" s="101">
        <v>1.7797449999999999E-4</v>
      </c>
      <c r="AG11" s="103">
        <v>6.7179905499999998E-2</v>
      </c>
      <c r="AH11" s="101">
        <v>6.5981617800000003E-2</v>
      </c>
      <c r="AI11" s="101">
        <v>6.8399955200000001E-2</v>
      </c>
      <c r="AJ11" s="101">
        <v>1.2290387776</v>
      </c>
      <c r="AK11" s="101">
        <v>1.1034010005999999</v>
      </c>
      <c r="AL11" s="101">
        <v>1.3689821887</v>
      </c>
      <c r="AM11" s="101">
        <v>1.2549442000000001E-3</v>
      </c>
      <c r="AN11" s="101">
        <v>0.83280884580000003</v>
      </c>
      <c r="AO11" s="101">
        <v>0.74520160879999997</v>
      </c>
      <c r="AP11" s="101">
        <v>0.9307153467</v>
      </c>
      <c r="AQ11" s="101">
        <v>0.27424923979999999</v>
      </c>
      <c r="AR11" s="101">
        <v>0.93991809280000005</v>
      </c>
      <c r="AS11" s="101">
        <v>0.84110388300000005</v>
      </c>
      <c r="AT11" s="101">
        <v>1.0503411517000001</v>
      </c>
      <c r="AU11" s="100">
        <v>1</v>
      </c>
      <c r="AV11" s="100">
        <v>2</v>
      </c>
      <c r="AW11" s="100">
        <v>3</v>
      </c>
      <c r="AX11" s="100" t="s">
        <v>28</v>
      </c>
      <c r="AY11" s="100" t="s">
        <v>232</v>
      </c>
      <c r="AZ11" s="100" t="s">
        <v>28</v>
      </c>
      <c r="BA11" s="100" t="s">
        <v>28</v>
      </c>
      <c r="BB11" s="100" t="s">
        <v>28</v>
      </c>
      <c r="BC11" s="110" t="s">
        <v>239</v>
      </c>
      <c r="BD11" s="111">
        <v>13897</v>
      </c>
      <c r="BE11" s="111">
        <v>13355</v>
      </c>
      <c r="BF11" s="111">
        <v>11859</v>
      </c>
      <c r="BQ11" s="52"/>
      <c r="CC11" s="4"/>
      <c r="CO11" s="4"/>
    </row>
    <row r="12" spans="1:93" x14ac:dyDescent="0.3">
      <c r="A12" s="10"/>
      <c r="B12" t="s">
        <v>166</v>
      </c>
      <c r="C12" s="100">
        <v>6402</v>
      </c>
      <c r="D12" s="114">
        <v>74537</v>
      </c>
      <c r="E12" s="109">
        <v>0.108789046</v>
      </c>
      <c r="F12" s="101">
        <v>9.7158335700000001E-2</v>
      </c>
      <c r="G12" s="101">
        <v>0.121812055</v>
      </c>
      <c r="H12" s="101">
        <v>5.0144829999999999E-17</v>
      </c>
      <c r="I12" s="103">
        <v>8.5890228999999998E-2</v>
      </c>
      <c r="J12" s="101">
        <v>8.3811845499999996E-2</v>
      </c>
      <c r="K12" s="101">
        <v>8.8020152800000001E-2</v>
      </c>
      <c r="L12" s="101">
        <v>1.6222300251999999</v>
      </c>
      <c r="M12" s="101">
        <v>1.4487963183999999</v>
      </c>
      <c r="N12" s="101">
        <v>1.8164252774</v>
      </c>
      <c r="O12" s="114">
        <v>6326</v>
      </c>
      <c r="P12" s="114">
        <v>77434</v>
      </c>
      <c r="Q12" s="109">
        <v>0.1019679563</v>
      </c>
      <c r="R12" s="101">
        <v>9.1111410599999998E-2</v>
      </c>
      <c r="S12" s="101">
        <v>0.1141181334</v>
      </c>
      <c r="T12" s="101">
        <v>2.6403349999999999E-17</v>
      </c>
      <c r="U12" s="103">
        <v>8.1695379299999996E-2</v>
      </c>
      <c r="V12" s="101">
        <v>7.9706809000000003E-2</v>
      </c>
      <c r="W12" s="101">
        <v>8.3733561499999998E-2</v>
      </c>
      <c r="X12" s="101">
        <v>1.6258099098000001</v>
      </c>
      <c r="Y12" s="101">
        <v>1.4527096515</v>
      </c>
      <c r="Z12" s="101">
        <v>1.8195362439</v>
      </c>
      <c r="AA12" s="114">
        <v>5934</v>
      </c>
      <c r="AB12" s="114">
        <v>77717</v>
      </c>
      <c r="AC12" s="109">
        <v>9.3712474200000007E-2</v>
      </c>
      <c r="AD12" s="101">
        <v>8.3808579600000002E-2</v>
      </c>
      <c r="AE12" s="101">
        <v>0.1047867398</v>
      </c>
      <c r="AF12" s="101">
        <v>6.6153369999999999E-24</v>
      </c>
      <c r="AG12" s="103">
        <v>7.6353950899999995E-2</v>
      </c>
      <c r="AH12" s="101">
        <v>7.44357566E-2</v>
      </c>
      <c r="AI12" s="101">
        <v>7.8321576599999998E-2</v>
      </c>
      <c r="AJ12" s="101">
        <v>1.7763812655</v>
      </c>
      <c r="AK12" s="101">
        <v>1.5886464628000001</v>
      </c>
      <c r="AL12" s="101">
        <v>1.9863012158</v>
      </c>
      <c r="AM12" s="101">
        <v>0.1612420698</v>
      </c>
      <c r="AN12" s="101">
        <v>0.91903846690000002</v>
      </c>
      <c r="AO12" s="101">
        <v>0.81664820059999998</v>
      </c>
      <c r="AP12" s="101">
        <v>1.0342662888</v>
      </c>
      <c r="AQ12" s="101">
        <v>0.28341774809999998</v>
      </c>
      <c r="AR12" s="101">
        <v>0.93729984830000002</v>
      </c>
      <c r="AS12" s="101">
        <v>0.83271362650000003</v>
      </c>
      <c r="AT12" s="101">
        <v>1.0550217717999999</v>
      </c>
      <c r="AU12" s="100">
        <v>1</v>
      </c>
      <c r="AV12" s="100">
        <v>2</v>
      </c>
      <c r="AW12" s="100">
        <v>3</v>
      </c>
      <c r="AX12" s="100" t="s">
        <v>28</v>
      </c>
      <c r="AY12" s="100" t="s">
        <v>28</v>
      </c>
      <c r="AZ12" s="100" t="s">
        <v>28</v>
      </c>
      <c r="BA12" s="100" t="s">
        <v>28</v>
      </c>
      <c r="BB12" s="100" t="s">
        <v>28</v>
      </c>
      <c r="BC12" s="110" t="s">
        <v>235</v>
      </c>
      <c r="BD12" s="111">
        <v>6402</v>
      </c>
      <c r="BE12" s="111">
        <v>6326</v>
      </c>
      <c r="BF12" s="111">
        <v>5934</v>
      </c>
      <c r="BQ12" s="52"/>
      <c r="CC12" s="4"/>
      <c r="CO12" s="4"/>
    </row>
    <row r="13" spans="1:93" s="3" customFormat="1" x14ac:dyDescent="0.3">
      <c r="A13" s="10" t="s">
        <v>29</v>
      </c>
      <c r="B13" s="3" t="s">
        <v>50</v>
      </c>
      <c r="C13" s="106">
        <v>80483</v>
      </c>
      <c r="D13" s="113">
        <v>1282421</v>
      </c>
      <c r="E13" s="102">
        <v>6.7061418100000006E-2</v>
      </c>
      <c r="F13" s="107">
        <v>6.0332525999999997E-2</v>
      </c>
      <c r="G13" s="107">
        <v>7.4540784099999993E-2</v>
      </c>
      <c r="H13" s="107" t="s">
        <v>28</v>
      </c>
      <c r="I13" s="108">
        <v>6.2758641700000006E-2</v>
      </c>
      <c r="J13" s="107">
        <v>6.2326555700000001E-2</v>
      </c>
      <c r="K13" s="107">
        <v>6.3193723199999996E-2</v>
      </c>
      <c r="L13" s="107" t="s">
        <v>28</v>
      </c>
      <c r="M13" s="107" t="s">
        <v>28</v>
      </c>
      <c r="N13" s="107" t="s">
        <v>28</v>
      </c>
      <c r="O13" s="113">
        <v>82655</v>
      </c>
      <c r="P13" s="113">
        <v>1367828</v>
      </c>
      <c r="Q13" s="102">
        <v>6.2718252399999994E-2</v>
      </c>
      <c r="R13" s="107">
        <v>5.6457821200000001E-2</v>
      </c>
      <c r="S13" s="107">
        <v>6.9672883300000002E-2</v>
      </c>
      <c r="T13" s="107" t="s">
        <v>28</v>
      </c>
      <c r="U13" s="108">
        <v>6.0427919300000001E-2</v>
      </c>
      <c r="V13" s="107">
        <v>6.0017363999999997E-2</v>
      </c>
      <c r="W13" s="107">
        <v>6.0841283000000003E-2</v>
      </c>
      <c r="X13" s="107" t="s">
        <v>28</v>
      </c>
      <c r="Y13" s="107" t="s">
        <v>28</v>
      </c>
      <c r="Z13" s="107" t="s">
        <v>28</v>
      </c>
      <c r="AA13" s="113">
        <v>75836</v>
      </c>
      <c r="AB13" s="113">
        <v>1437521</v>
      </c>
      <c r="AC13" s="102">
        <v>5.2754707599999999E-2</v>
      </c>
      <c r="AD13" s="107">
        <v>5.2380573700000002E-2</v>
      </c>
      <c r="AE13" s="107">
        <v>5.3131513800000002E-2</v>
      </c>
      <c r="AF13" s="107" t="s">
        <v>28</v>
      </c>
      <c r="AG13" s="108">
        <v>5.2754707599999999E-2</v>
      </c>
      <c r="AH13" s="107">
        <v>5.2380573700000002E-2</v>
      </c>
      <c r="AI13" s="107">
        <v>5.3131513800000002E-2</v>
      </c>
      <c r="AJ13" s="107" t="s">
        <v>28</v>
      </c>
      <c r="AK13" s="107" t="s">
        <v>28</v>
      </c>
      <c r="AL13" s="107" t="s">
        <v>28</v>
      </c>
      <c r="AM13" s="107">
        <v>1.2624054E-3</v>
      </c>
      <c r="AN13" s="107">
        <v>0.84113803490000005</v>
      </c>
      <c r="AO13" s="107">
        <v>0.75717704100000005</v>
      </c>
      <c r="AP13" s="107">
        <v>0.93440920080000001</v>
      </c>
      <c r="AQ13" s="107">
        <v>0.2178275905</v>
      </c>
      <c r="AR13" s="107">
        <v>0.93523599980000005</v>
      </c>
      <c r="AS13" s="107">
        <v>0.84076103319999995</v>
      </c>
      <c r="AT13" s="107">
        <v>1.0403269666999999</v>
      </c>
      <c r="AU13" s="106" t="s">
        <v>28</v>
      </c>
      <c r="AV13" s="106" t="s">
        <v>28</v>
      </c>
      <c r="AW13" s="106" t="s">
        <v>28</v>
      </c>
      <c r="AX13" s="106" t="s">
        <v>28</v>
      </c>
      <c r="AY13" s="106" t="s">
        <v>232</v>
      </c>
      <c r="AZ13" s="106" t="s">
        <v>28</v>
      </c>
      <c r="BA13" s="106" t="s">
        <v>28</v>
      </c>
      <c r="BB13" s="106" t="s">
        <v>28</v>
      </c>
      <c r="BC13" s="104" t="s">
        <v>278</v>
      </c>
      <c r="BD13" s="105">
        <v>80483</v>
      </c>
      <c r="BE13" s="105">
        <v>82655</v>
      </c>
      <c r="BF13" s="105">
        <v>75836</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06">
        <v>281</v>
      </c>
      <c r="D14" s="113">
        <v>6789</v>
      </c>
      <c r="E14" s="102">
        <v>4.8664494900000001E-2</v>
      </c>
      <c r="F14" s="107">
        <v>3.7220534999999999E-2</v>
      </c>
      <c r="G14" s="107">
        <v>6.3627055900000007E-2</v>
      </c>
      <c r="H14" s="107">
        <v>2.4456768600000001E-2</v>
      </c>
      <c r="I14" s="108">
        <v>4.1390484599999999E-2</v>
      </c>
      <c r="J14" s="107">
        <v>3.68232473E-2</v>
      </c>
      <c r="K14" s="107">
        <v>4.6524202600000002E-2</v>
      </c>
      <c r="L14" s="107">
        <v>0.73510339079999998</v>
      </c>
      <c r="M14" s="107">
        <v>0.56223621720000005</v>
      </c>
      <c r="N14" s="107">
        <v>0.96112092869999999</v>
      </c>
      <c r="O14" s="113">
        <v>328</v>
      </c>
      <c r="P14" s="113">
        <v>7800</v>
      </c>
      <c r="Q14" s="102">
        <v>4.74698307E-2</v>
      </c>
      <c r="R14" s="107">
        <v>3.6403796500000002E-2</v>
      </c>
      <c r="S14" s="107">
        <v>6.1899720300000002E-2</v>
      </c>
      <c r="T14" s="107">
        <v>5.2553605599999997E-2</v>
      </c>
      <c r="U14" s="108">
        <v>4.2051282099999997E-2</v>
      </c>
      <c r="V14" s="107">
        <v>3.7738053700000003E-2</v>
      </c>
      <c r="W14" s="107">
        <v>4.6857485999999997E-2</v>
      </c>
      <c r="X14" s="107">
        <v>0.76910773939999999</v>
      </c>
      <c r="Y14" s="107">
        <v>0.58981549499999997</v>
      </c>
      <c r="Z14" s="107">
        <v>1.0029012799000001</v>
      </c>
      <c r="AA14" s="113">
        <v>323</v>
      </c>
      <c r="AB14" s="113">
        <v>9023</v>
      </c>
      <c r="AC14" s="102">
        <v>3.8384654300000001E-2</v>
      </c>
      <c r="AD14" s="107">
        <v>2.9460438700000001E-2</v>
      </c>
      <c r="AE14" s="107">
        <v>5.0012211399999999E-2</v>
      </c>
      <c r="AF14" s="107">
        <v>1.8503123999999999E-2</v>
      </c>
      <c r="AG14" s="108">
        <v>3.5797406599999998E-2</v>
      </c>
      <c r="AH14" s="107">
        <v>3.2098847799999997E-2</v>
      </c>
      <c r="AI14" s="107">
        <v>3.9922128299999998E-2</v>
      </c>
      <c r="AJ14" s="107">
        <v>0.72760623840000005</v>
      </c>
      <c r="AK14" s="107">
        <v>0.55844189180000003</v>
      </c>
      <c r="AL14" s="107">
        <v>0.94801419090000005</v>
      </c>
      <c r="AM14" s="107">
        <v>0.15516589659999999</v>
      </c>
      <c r="AN14" s="107">
        <v>0.80861157110000004</v>
      </c>
      <c r="AO14" s="107">
        <v>0.60330027450000001</v>
      </c>
      <c r="AP14" s="107">
        <v>1.083793097</v>
      </c>
      <c r="AQ14" s="107">
        <v>0.86930266739999995</v>
      </c>
      <c r="AR14" s="107">
        <v>0.97545100920000005</v>
      </c>
      <c r="AS14" s="107">
        <v>0.72548208589999996</v>
      </c>
      <c r="AT14" s="107">
        <v>1.3115481277000001</v>
      </c>
      <c r="AU14" s="106" t="s">
        <v>28</v>
      </c>
      <c r="AV14" s="106" t="s">
        <v>28</v>
      </c>
      <c r="AW14" s="106" t="s">
        <v>28</v>
      </c>
      <c r="AX14" s="106" t="s">
        <v>28</v>
      </c>
      <c r="AY14" s="106" t="s">
        <v>28</v>
      </c>
      <c r="AZ14" s="106" t="s">
        <v>28</v>
      </c>
      <c r="BA14" s="106" t="s">
        <v>28</v>
      </c>
      <c r="BB14" s="106" t="s">
        <v>28</v>
      </c>
      <c r="BC14" s="104" t="s">
        <v>28</v>
      </c>
      <c r="BD14" s="105">
        <v>281</v>
      </c>
      <c r="BE14" s="105">
        <v>328</v>
      </c>
      <c r="BF14" s="105">
        <v>323</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100">
        <v>326</v>
      </c>
      <c r="D15" s="114">
        <v>7034</v>
      </c>
      <c r="E15" s="109">
        <v>5.30209398E-2</v>
      </c>
      <c r="F15" s="101">
        <v>4.07304343E-2</v>
      </c>
      <c r="G15" s="101">
        <v>6.9020134400000002E-2</v>
      </c>
      <c r="H15" s="101">
        <v>9.8941521099999999E-2</v>
      </c>
      <c r="I15" s="103">
        <v>4.6346317900000003E-2</v>
      </c>
      <c r="J15" s="101">
        <v>4.1578760899999997E-2</v>
      </c>
      <c r="K15" s="101">
        <v>5.16605386E-2</v>
      </c>
      <c r="L15" s="101">
        <v>0.80090983540000005</v>
      </c>
      <c r="M15" s="101">
        <v>0.61525513549999999</v>
      </c>
      <c r="N15" s="101">
        <v>1.0425862825000001</v>
      </c>
      <c r="O15" s="114">
        <v>384</v>
      </c>
      <c r="P15" s="114">
        <v>8190</v>
      </c>
      <c r="Q15" s="109">
        <v>5.3815135700000002E-2</v>
      </c>
      <c r="R15" s="101">
        <v>4.15219249E-2</v>
      </c>
      <c r="S15" s="101">
        <v>6.9747942499999993E-2</v>
      </c>
      <c r="T15" s="101">
        <v>0.30025431809999997</v>
      </c>
      <c r="U15" s="103">
        <v>4.6886446900000003E-2</v>
      </c>
      <c r="V15" s="101">
        <v>4.2423805799999999E-2</v>
      </c>
      <c r="W15" s="101">
        <v>5.1818521700000002E-2</v>
      </c>
      <c r="X15" s="101">
        <v>0.87191457729999999</v>
      </c>
      <c r="Y15" s="101">
        <v>0.67273957630000003</v>
      </c>
      <c r="Z15" s="101">
        <v>1.1300584309999999</v>
      </c>
      <c r="AA15" s="114">
        <v>453</v>
      </c>
      <c r="AB15" s="114">
        <v>10620</v>
      </c>
      <c r="AC15" s="109">
        <v>5.26152919E-2</v>
      </c>
      <c r="AD15" s="101">
        <v>4.0760833000000003E-2</v>
      </c>
      <c r="AE15" s="101">
        <v>6.7917378799999997E-2</v>
      </c>
      <c r="AF15" s="101">
        <v>0.98379094209999995</v>
      </c>
      <c r="AG15" s="103">
        <v>4.2655367200000002E-2</v>
      </c>
      <c r="AH15" s="101">
        <v>3.8902789899999998E-2</v>
      </c>
      <c r="AI15" s="101">
        <v>4.67699195E-2</v>
      </c>
      <c r="AJ15" s="101">
        <v>0.99735728359999998</v>
      </c>
      <c r="AK15" s="101">
        <v>0.77264825999999998</v>
      </c>
      <c r="AL15" s="101">
        <v>1.2874183540999999</v>
      </c>
      <c r="AM15" s="101">
        <v>0.87407951340000001</v>
      </c>
      <c r="AN15" s="101">
        <v>0.97770434309999998</v>
      </c>
      <c r="AO15" s="101">
        <v>0.73977688139999997</v>
      </c>
      <c r="AP15" s="101">
        <v>1.2921541702999999</v>
      </c>
      <c r="AQ15" s="101">
        <v>0.91901586000000002</v>
      </c>
      <c r="AR15" s="101">
        <v>1.0149789104</v>
      </c>
      <c r="AS15" s="101">
        <v>0.76205232050000005</v>
      </c>
      <c r="AT15" s="101">
        <v>1.3518523083</v>
      </c>
      <c r="AU15" s="100" t="s">
        <v>28</v>
      </c>
      <c r="AV15" s="100" t="s">
        <v>28</v>
      </c>
      <c r="AW15" s="100" t="s">
        <v>28</v>
      </c>
      <c r="AX15" s="100" t="s">
        <v>28</v>
      </c>
      <c r="AY15" s="100" t="s">
        <v>28</v>
      </c>
      <c r="AZ15" s="100" t="s">
        <v>28</v>
      </c>
      <c r="BA15" s="100" t="s">
        <v>28</v>
      </c>
      <c r="BB15" s="100" t="s">
        <v>28</v>
      </c>
      <c r="BC15" s="110" t="s">
        <v>28</v>
      </c>
      <c r="BD15" s="111">
        <v>326</v>
      </c>
      <c r="BE15" s="111">
        <v>384</v>
      </c>
      <c r="BF15" s="111">
        <v>453</v>
      </c>
    </row>
    <row r="16" spans="1:93" x14ac:dyDescent="0.3">
      <c r="A16" s="10"/>
      <c r="B16" t="s">
        <v>75</v>
      </c>
      <c r="C16" s="100">
        <v>393</v>
      </c>
      <c r="D16" s="114">
        <v>9106</v>
      </c>
      <c r="E16" s="109">
        <v>5.1920407000000002E-2</v>
      </c>
      <c r="F16" s="101">
        <v>4.0000256300000002E-2</v>
      </c>
      <c r="G16" s="101">
        <v>6.73927847E-2</v>
      </c>
      <c r="H16" s="101">
        <v>6.78690671E-2</v>
      </c>
      <c r="I16" s="103">
        <v>4.3158357100000003E-2</v>
      </c>
      <c r="J16" s="101">
        <v>3.90955625E-2</v>
      </c>
      <c r="K16" s="101">
        <v>4.7643355599999999E-2</v>
      </c>
      <c r="L16" s="101">
        <v>0.78428569599999998</v>
      </c>
      <c r="M16" s="101">
        <v>0.6042254038</v>
      </c>
      <c r="N16" s="101">
        <v>1.0180042895000001</v>
      </c>
      <c r="O16" s="114">
        <v>429</v>
      </c>
      <c r="P16" s="114">
        <v>9484</v>
      </c>
      <c r="Q16" s="109">
        <v>5.0794287899999999E-2</v>
      </c>
      <c r="R16" s="101">
        <v>3.9229503300000003E-2</v>
      </c>
      <c r="S16" s="101">
        <v>6.5768349500000003E-2</v>
      </c>
      <c r="T16" s="101">
        <v>0.13938649559999999</v>
      </c>
      <c r="U16" s="103">
        <v>4.5234078400000002E-2</v>
      </c>
      <c r="V16" s="101">
        <v>4.1149953500000003E-2</v>
      </c>
      <c r="W16" s="101">
        <v>4.9723551999999997E-2</v>
      </c>
      <c r="X16" s="101">
        <v>0.82297070350000001</v>
      </c>
      <c r="Y16" s="101">
        <v>0.6355976874</v>
      </c>
      <c r="Z16" s="101">
        <v>1.0655809362999999</v>
      </c>
      <c r="AA16" s="114">
        <v>466</v>
      </c>
      <c r="AB16" s="114">
        <v>11183</v>
      </c>
      <c r="AC16" s="109">
        <v>4.6396292700000001E-2</v>
      </c>
      <c r="AD16" s="101">
        <v>3.5878276000000001E-2</v>
      </c>
      <c r="AE16" s="101">
        <v>5.9997754E-2</v>
      </c>
      <c r="AF16" s="101">
        <v>0.32751038700000001</v>
      </c>
      <c r="AG16" s="103">
        <v>4.1670392600000002E-2</v>
      </c>
      <c r="AH16" s="101">
        <v>3.8053660699999999E-2</v>
      </c>
      <c r="AI16" s="101">
        <v>4.56308692E-2</v>
      </c>
      <c r="AJ16" s="101">
        <v>0.87947208610000005</v>
      </c>
      <c r="AK16" s="101">
        <v>0.68009619750000005</v>
      </c>
      <c r="AL16" s="101">
        <v>1.1372966841000001</v>
      </c>
      <c r="AM16" s="101">
        <v>0.52551640259999999</v>
      </c>
      <c r="AN16" s="101">
        <v>0.91341555640000005</v>
      </c>
      <c r="AO16" s="101">
        <v>0.69062671870000003</v>
      </c>
      <c r="AP16" s="101">
        <v>1.2080737049000001</v>
      </c>
      <c r="AQ16" s="101">
        <v>0.87930605630000003</v>
      </c>
      <c r="AR16" s="101">
        <v>0.97831066450000004</v>
      </c>
      <c r="AS16" s="101">
        <v>0.73715292860000003</v>
      </c>
      <c r="AT16" s="101">
        <v>1.2983625503</v>
      </c>
      <c r="AU16" s="100" t="s">
        <v>28</v>
      </c>
      <c r="AV16" s="100" t="s">
        <v>28</v>
      </c>
      <c r="AW16" s="100" t="s">
        <v>28</v>
      </c>
      <c r="AX16" s="100" t="s">
        <v>28</v>
      </c>
      <c r="AY16" s="100" t="s">
        <v>28</v>
      </c>
      <c r="AZ16" s="100" t="s">
        <v>28</v>
      </c>
      <c r="BA16" s="100" t="s">
        <v>28</v>
      </c>
      <c r="BB16" s="100" t="s">
        <v>28</v>
      </c>
      <c r="BC16" s="110" t="s">
        <v>28</v>
      </c>
      <c r="BD16" s="111">
        <v>393</v>
      </c>
      <c r="BE16" s="111">
        <v>429</v>
      </c>
      <c r="BF16" s="111">
        <v>466</v>
      </c>
    </row>
    <row r="17" spans="1:58" x14ac:dyDescent="0.3">
      <c r="A17" s="10"/>
      <c r="B17" t="s">
        <v>67</v>
      </c>
      <c r="C17" s="100">
        <v>138</v>
      </c>
      <c r="D17" s="114">
        <v>2108</v>
      </c>
      <c r="E17" s="109">
        <v>6.7872703600000001E-2</v>
      </c>
      <c r="F17" s="101">
        <v>5.06825817E-2</v>
      </c>
      <c r="G17" s="101">
        <v>9.0893236599999996E-2</v>
      </c>
      <c r="H17" s="101">
        <v>0.86707611510000004</v>
      </c>
      <c r="I17" s="103">
        <v>6.5464895600000003E-2</v>
      </c>
      <c r="J17" s="101">
        <v>5.5405055299999999E-2</v>
      </c>
      <c r="K17" s="101">
        <v>7.7351291099999997E-2</v>
      </c>
      <c r="L17" s="101">
        <v>1.0252537223</v>
      </c>
      <c r="M17" s="101">
        <v>0.76558767790000004</v>
      </c>
      <c r="N17" s="101">
        <v>1.3729912659000001</v>
      </c>
      <c r="O17" s="114">
        <v>138</v>
      </c>
      <c r="P17" s="114">
        <v>2105</v>
      </c>
      <c r="Q17" s="109">
        <v>6.9174926499999997E-2</v>
      </c>
      <c r="R17" s="101">
        <v>5.1541917600000001E-2</v>
      </c>
      <c r="S17" s="101">
        <v>9.2840365100000002E-2</v>
      </c>
      <c r="T17" s="101">
        <v>0.44755907439999998</v>
      </c>
      <c r="U17" s="103">
        <v>6.5558194799999997E-2</v>
      </c>
      <c r="V17" s="101">
        <v>5.5484017400000002E-2</v>
      </c>
      <c r="W17" s="101">
        <v>7.74615305E-2</v>
      </c>
      <c r="X17" s="101">
        <v>1.1207744074999999</v>
      </c>
      <c r="Y17" s="101">
        <v>0.83508382510000001</v>
      </c>
      <c r="Z17" s="101">
        <v>1.5042026138</v>
      </c>
      <c r="AA17" s="114">
        <v>119</v>
      </c>
      <c r="AB17" s="114">
        <v>2267</v>
      </c>
      <c r="AC17" s="109">
        <v>5.5559487300000002E-2</v>
      </c>
      <c r="AD17" s="101">
        <v>4.1117004899999997E-2</v>
      </c>
      <c r="AE17" s="101">
        <v>7.5074938800000005E-2</v>
      </c>
      <c r="AF17" s="101">
        <v>0.73591486520000005</v>
      </c>
      <c r="AG17" s="103">
        <v>5.2492280500000002E-2</v>
      </c>
      <c r="AH17" s="101">
        <v>4.3859727000000001E-2</v>
      </c>
      <c r="AI17" s="101">
        <v>6.2823909499999997E-2</v>
      </c>
      <c r="AJ17" s="101">
        <v>1.053166434</v>
      </c>
      <c r="AK17" s="101">
        <v>0.77939973009999997</v>
      </c>
      <c r="AL17" s="101">
        <v>1.4230945879000001</v>
      </c>
      <c r="AM17" s="101">
        <v>0.219732021</v>
      </c>
      <c r="AN17" s="101">
        <v>0.80317378120000005</v>
      </c>
      <c r="AO17" s="101">
        <v>0.5659599112</v>
      </c>
      <c r="AP17" s="101">
        <v>1.1398123969</v>
      </c>
      <c r="AQ17" s="101">
        <v>0.91336421320000005</v>
      </c>
      <c r="AR17" s="101">
        <v>1.0191862538000001</v>
      </c>
      <c r="AS17" s="101">
        <v>0.72371163699999996</v>
      </c>
      <c r="AT17" s="101">
        <v>1.4352962791999999</v>
      </c>
      <c r="AU17" s="100" t="s">
        <v>28</v>
      </c>
      <c r="AV17" s="100" t="s">
        <v>28</v>
      </c>
      <c r="AW17" s="100" t="s">
        <v>28</v>
      </c>
      <c r="AX17" s="100" t="s">
        <v>28</v>
      </c>
      <c r="AY17" s="100" t="s">
        <v>28</v>
      </c>
      <c r="AZ17" s="100" t="s">
        <v>28</v>
      </c>
      <c r="BA17" s="100" t="s">
        <v>28</v>
      </c>
      <c r="BB17" s="100" t="s">
        <v>28</v>
      </c>
      <c r="BC17" s="110" t="s">
        <v>28</v>
      </c>
      <c r="BD17" s="111">
        <v>138</v>
      </c>
      <c r="BE17" s="111">
        <v>138</v>
      </c>
      <c r="BF17" s="111">
        <v>119</v>
      </c>
    </row>
    <row r="18" spans="1:58" x14ac:dyDescent="0.3">
      <c r="A18" s="10"/>
      <c r="B18" t="s">
        <v>66</v>
      </c>
      <c r="C18" s="100">
        <v>678</v>
      </c>
      <c r="D18" s="114">
        <v>12194</v>
      </c>
      <c r="E18" s="109">
        <v>6.5172580399999999E-2</v>
      </c>
      <c r="F18" s="101">
        <v>5.0844228999999998E-2</v>
      </c>
      <c r="G18" s="101">
        <v>8.3538787500000003E-2</v>
      </c>
      <c r="H18" s="101">
        <v>0.901642269</v>
      </c>
      <c r="I18" s="103">
        <v>5.5601115299999997E-2</v>
      </c>
      <c r="J18" s="101">
        <v>5.1569545600000002E-2</v>
      </c>
      <c r="K18" s="101">
        <v>5.9947862400000003E-2</v>
      </c>
      <c r="L18" s="101">
        <v>0.98446690920000002</v>
      </c>
      <c r="M18" s="101">
        <v>0.76802944750000002</v>
      </c>
      <c r="N18" s="101">
        <v>1.2618983535999999</v>
      </c>
      <c r="O18" s="114">
        <v>713</v>
      </c>
      <c r="P18" s="114">
        <v>14903</v>
      </c>
      <c r="Q18" s="109">
        <v>5.4649662699999997E-2</v>
      </c>
      <c r="R18" s="101">
        <v>4.2647367300000003E-2</v>
      </c>
      <c r="S18" s="101">
        <v>7.0029777400000007E-2</v>
      </c>
      <c r="T18" s="101">
        <v>0.33620090969999999</v>
      </c>
      <c r="U18" s="103">
        <v>4.7842716200000003E-2</v>
      </c>
      <c r="V18" s="101">
        <v>4.4456787800000001E-2</v>
      </c>
      <c r="W18" s="101">
        <v>5.1486524499999999E-2</v>
      </c>
      <c r="X18" s="101">
        <v>0.88543561240000002</v>
      </c>
      <c r="Y18" s="101">
        <v>0.69097403120000001</v>
      </c>
      <c r="Z18" s="101">
        <v>1.1346247301000001</v>
      </c>
      <c r="AA18" s="114">
        <v>675</v>
      </c>
      <c r="AB18" s="114">
        <v>17317</v>
      </c>
      <c r="AC18" s="109">
        <v>4.4140600799999999E-2</v>
      </c>
      <c r="AD18" s="101">
        <v>3.4390194499999999E-2</v>
      </c>
      <c r="AE18" s="101">
        <v>5.6655470200000002E-2</v>
      </c>
      <c r="AF18" s="101">
        <v>0.1615652561</v>
      </c>
      <c r="AG18" s="103">
        <v>3.8979037899999999E-2</v>
      </c>
      <c r="AH18" s="101">
        <v>3.6146674900000002E-2</v>
      </c>
      <c r="AI18" s="101">
        <v>4.2033337900000002E-2</v>
      </c>
      <c r="AJ18" s="101">
        <v>0.83671396990000002</v>
      </c>
      <c r="AK18" s="101">
        <v>0.65188863829999999</v>
      </c>
      <c r="AL18" s="101">
        <v>1.0739415081000001</v>
      </c>
      <c r="AM18" s="101">
        <v>0.11141184680000001</v>
      </c>
      <c r="AN18" s="101">
        <v>0.80770124809999999</v>
      </c>
      <c r="AO18" s="101">
        <v>0.620948265</v>
      </c>
      <c r="AP18" s="101">
        <v>1.0506210306999999</v>
      </c>
      <c r="AQ18" s="101">
        <v>0.18720249620000001</v>
      </c>
      <c r="AR18" s="101">
        <v>0.83853765459999996</v>
      </c>
      <c r="AS18" s="101">
        <v>0.64546480049999999</v>
      </c>
      <c r="AT18" s="101">
        <v>1.0893628864</v>
      </c>
      <c r="AU18" s="100" t="s">
        <v>28</v>
      </c>
      <c r="AV18" s="100" t="s">
        <v>28</v>
      </c>
      <c r="AW18" s="100" t="s">
        <v>28</v>
      </c>
      <c r="AX18" s="100" t="s">
        <v>28</v>
      </c>
      <c r="AY18" s="100" t="s">
        <v>28</v>
      </c>
      <c r="AZ18" s="100" t="s">
        <v>28</v>
      </c>
      <c r="BA18" s="100" t="s">
        <v>28</v>
      </c>
      <c r="BB18" s="100" t="s">
        <v>28</v>
      </c>
      <c r="BC18" s="110" t="s">
        <v>28</v>
      </c>
      <c r="BD18" s="111">
        <v>678</v>
      </c>
      <c r="BE18" s="111">
        <v>713</v>
      </c>
      <c r="BF18" s="111">
        <v>675</v>
      </c>
    </row>
    <row r="19" spans="1:58" x14ac:dyDescent="0.3">
      <c r="A19" s="10"/>
      <c r="B19" t="s">
        <v>69</v>
      </c>
      <c r="C19" s="100">
        <v>506</v>
      </c>
      <c r="D19" s="114">
        <v>10679</v>
      </c>
      <c r="E19" s="109">
        <v>5.3485128700000002E-2</v>
      </c>
      <c r="F19" s="101">
        <v>4.1465611999999999E-2</v>
      </c>
      <c r="G19" s="101">
        <v>6.8988707900000001E-2</v>
      </c>
      <c r="H19" s="101">
        <v>0.1005186013</v>
      </c>
      <c r="I19" s="103">
        <v>4.7382713700000002E-2</v>
      </c>
      <c r="J19" s="101">
        <v>4.34289577E-2</v>
      </c>
      <c r="K19" s="101">
        <v>5.1696418299999998E-2</v>
      </c>
      <c r="L19" s="101">
        <v>0.80792165910000002</v>
      </c>
      <c r="M19" s="101">
        <v>0.62636038910000003</v>
      </c>
      <c r="N19" s="101">
        <v>1.0421115680999999</v>
      </c>
      <c r="O19" s="114">
        <v>716</v>
      </c>
      <c r="P19" s="114">
        <v>13252</v>
      </c>
      <c r="Q19" s="109">
        <v>5.9713730499999999E-2</v>
      </c>
      <c r="R19" s="101">
        <v>4.6552838499999999E-2</v>
      </c>
      <c r="S19" s="101">
        <v>7.6595321100000002E-2</v>
      </c>
      <c r="T19" s="101">
        <v>0.79468874489999997</v>
      </c>
      <c r="U19" s="103">
        <v>5.4029580399999999E-2</v>
      </c>
      <c r="V19" s="101">
        <v>5.02135238E-2</v>
      </c>
      <c r="W19" s="101">
        <v>5.8135644299999997E-2</v>
      </c>
      <c r="X19" s="101">
        <v>0.96748380239999998</v>
      </c>
      <c r="Y19" s="101">
        <v>0.75425060200000005</v>
      </c>
      <c r="Z19" s="101">
        <v>1.2409998817000001</v>
      </c>
      <c r="AA19" s="114">
        <v>640</v>
      </c>
      <c r="AB19" s="114">
        <v>15824</v>
      </c>
      <c r="AC19" s="109">
        <v>4.4018271599999999E-2</v>
      </c>
      <c r="AD19" s="101">
        <v>3.4267730400000002E-2</v>
      </c>
      <c r="AE19" s="101">
        <v>5.65432321E-2</v>
      </c>
      <c r="AF19" s="101">
        <v>0.15644772260000001</v>
      </c>
      <c r="AG19" s="103">
        <v>4.0444893799999999E-2</v>
      </c>
      <c r="AH19" s="101">
        <v>3.7429756699999997E-2</v>
      </c>
      <c r="AI19" s="101">
        <v>4.3702913900000001E-2</v>
      </c>
      <c r="AJ19" s="101">
        <v>0.8343951396</v>
      </c>
      <c r="AK19" s="101">
        <v>0.64956725140000005</v>
      </c>
      <c r="AL19" s="101">
        <v>1.0718139614</v>
      </c>
      <c r="AM19" s="101">
        <v>2.39169386E-2</v>
      </c>
      <c r="AN19" s="101">
        <v>0.73715494309999996</v>
      </c>
      <c r="AO19" s="101">
        <v>0.56574678469999995</v>
      </c>
      <c r="AP19" s="101">
        <v>0.96049579929999995</v>
      </c>
      <c r="AQ19" s="101">
        <v>0.42143763979999999</v>
      </c>
      <c r="AR19" s="101">
        <v>1.1164548343</v>
      </c>
      <c r="AS19" s="101">
        <v>0.85350365900000003</v>
      </c>
      <c r="AT19" s="101">
        <v>1.4604171686</v>
      </c>
      <c r="AU19" s="100" t="s">
        <v>28</v>
      </c>
      <c r="AV19" s="100" t="s">
        <v>28</v>
      </c>
      <c r="AW19" s="100" t="s">
        <v>28</v>
      </c>
      <c r="AX19" s="100" t="s">
        <v>28</v>
      </c>
      <c r="AY19" s="100" t="s">
        <v>28</v>
      </c>
      <c r="AZ19" s="100" t="s">
        <v>28</v>
      </c>
      <c r="BA19" s="100" t="s">
        <v>28</v>
      </c>
      <c r="BB19" s="100" t="s">
        <v>28</v>
      </c>
      <c r="BC19" s="110" t="s">
        <v>28</v>
      </c>
      <c r="BD19" s="111">
        <v>506</v>
      </c>
      <c r="BE19" s="111">
        <v>716</v>
      </c>
      <c r="BF19" s="111">
        <v>640</v>
      </c>
    </row>
    <row r="20" spans="1:58" x14ac:dyDescent="0.3">
      <c r="A20" s="10"/>
      <c r="B20" t="s">
        <v>65</v>
      </c>
      <c r="C20" s="100">
        <v>563</v>
      </c>
      <c r="D20" s="114">
        <v>9542</v>
      </c>
      <c r="E20" s="109">
        <v>6.3268570499999996E-2</v>
      </c>
      <c r="F20" s="101">
        <v>4.9254526200000003E-2</v>
      </c>
      <c r="G20" s="101">
        <v>8.12699323E-2</v>
      </c>
      <c r="H20" s="101">
        <v>0.72286216110000001</v>
      </c>
      <c r="I20" s="103">
        <v>5.9002305599999999E-2</v>
      </c>
      <c r="J20" s="101">
        <v>5.4324422099999999E-2</v>
      </c>
      <c r="K20" s="101">
        <v>6.4083002299999997E-2</v>
      </c>
      <c r="L20" s="101">
        <v>0.95570581389999998</v>
      </c>
      <c r="M20" s="101">
        <v>0.7440161314</v>
      </c>
      <c r="N20" s="101">
        <v>1.2276260743</v>
      </c>
      <c r="O20" s="114">
        <v>543</v>
      </c>
      <c r="P20" s="114">
        <v>9833</v>
      </c>
      <c r="Q20" s="109">
        <v>5.7805521999999998E-2</v>
      </c>
      <c r="R20" s="101">
        <v>4.4985620400000002E-2</v>
      </c>
      <c r="S20" s="101">
        <v>7.42788105E-2</v>
      </c>
      <c r="T20" s="101">
        <v>0.60846900020000005</v>
      </c>
      <c r="U20" s="103">
        <v>5.5222210899999999E-2</v>
      </c>
      <c r="V20" s="101">
        <v>5.0767436700000002E-2</v>
      </c>
      <c r="W20" s="101">
        <v>6.0067885600000002E-2</v>
      </c>
      <c r="X20" s="101">
        <v>0.93656694600000001</v>
      </c>
      <c r="Y20" s="101">
        <v>0.72885848379999996</v>
      </c>
      <c r="Z20" s="101">
        <v>1.2034677018</v>
      </c>
      <c r="AA20" s="114">
        <v>501</v>
      </c>
      <c r="AB20" s="114">
        <v>10269</v>
      </c>
      <c r="AC20" s="109">
        <v>5.1809054200000003E-2</v>
      </c>
      <c r="AD20" s="101">
        <v>4.0237643300000001E-2</v>
      </c>
      <c r="AE20" s="101">
        <v>6.67081338E-2</v>
      </c>
      <c r="AF20" s="101">
        <v>0.88845580300000004</v>
      </c>
      <c r="AG20" s="103">
        <v>4.8787613200000003E-2</v>
      </c>
      <c r="AH20" s="101">
        <v>4.4697238399999999E-2</v>
      </c>
      <c r="AI20" s="101">
        <v>5.3252310099999998E-2</v>
      </c>
      <c r="AJ20" s="101">
        <v>0.98207452100000003</v>
      </c>
      <c r="AK20" s="101">
        <v>0.76273085669999996</v>
      </c>
      <c r="AL20" s="101">
        <v>1.2644963244</v>
      </c>
      <c r="AM20" s="101">
        <v>0.42409459989999998</v>
      </c>
      <c r="AN20" s="101">
        <v>0.89626479299999995</v>
      </c>
      <c r="AO20" s="101">
        <v>0.68518990899999999</v>
      </c>
      <c r="AP20" s="101">
        <v>1.1723619520999999</v>
      </c>
      <c r="AQ20" s="101">
        <v>0.50630431109999996</v>
      </c>
      <c r="AR20" s="101">
        <v>0.91365304319999996</v>
      </c>
      <c r="AS20" s="101">
        <v>0.70003938840000002</v>
      </c>
      <c r="AT20" s="101">
        <v>1.1924498781999999</v>
      </c>
      <c r="AU20" s="100" t="s">
        <v>28</v>
      </c>
      <c r="AV20" s="100" t="s">
        <v>28</v>
      </c>
      <c r="AW20" s="100" t="s">
        <v>28</v>
      </c>
      <c r="AX20" s="100" t="s">
        <v>28</v>
      </c>
      <c r="AY20" s="100" t="s">
        <v>28</v>
      </c>
      <c r="AZ20" s="100" t="s">
        <v>28</v>
      </c>
      <c r="BA20" s="100" t="s">
        <v>28</v>
      </c>
      <c r="BB20" s="100" t="s">
        <v>28</v>
      </c>
      <c r="BC20" s="110" t="s">
        <v>28</v>
      </c>
      <c r="BD20" s="111">
        <v>563</v>
      </c>
      <c r="BE20" s="111">
        <v>543</v>
      </c>
      <c r="BF20" s="111">
        <v>501</v>
      </c>
    </row>
    <row r="21" spans="1:58" x14ac:dyDescent="0.3">
      <c r="A21" s="10"/>
      <c r="B21" t="s">
        <v>64</v>
      </c>
      <c r="C21" s="100">
        <v>238</v>
      </c>
      <c r="D21" s="114">
        <v>5977</v>
      </c>
      <c r="E21" s="109">
        <v>5.45542709E-2</v>
      </c>
      <c r="F21" s="101">
        <v>4.1399120400000003E-2</v>
      </c>
      <c r="G21" s="101">
        <v>7.1889654799999994E-2</v>
      </c>
      <c r="H21" s="101">
        <v>0.16931548499999999</v>
      </c>
      <c r="I21" s="103">
        <v>3.9819307300000002E-2</v>
      </c>
      <c r="J21" s="101">
        <v>3.5068605799999999E-2</v>
      </c>
      <c r="K21" s="101">
        <v>4.5213580699999999E-2</v>
      </c>
      <c r="L21" s="101">
        <v>0.82407162830000003</v>
      </c>
      <c r="M21" s="101">
        <v>0.62535599860000002</v>
      </c>
      <c r="N21" s="101">
        <v>1.0859319331999999</v>
      </c>
      <c r="O21" s="114">
        <v>220</v>
      </c>
      <c r="P21" s="114">
        <v>5761</v>
      </c>
      <c r="Q21" s="109">
        <v>4.93680591E-2</v>
      </c>
      <c r="R21" s="101">
        <v>3.7377948799999998E-2</v>
      </c>
      <c r="S21" s="101">
        <v>6.5204360899999994E-2</v>
      </c>
      <c r="T21" s="101">
        <v>0.11568144079999999</v>
      </c>
      <c r="U21" s="103">
        <v>3.8187814600000002E-2</v>
      </c>
      <c r="V21" s="101">
        <v>3.3460837700000003E-2</v>
      </c>
      <c r="W21" s="101">
        <v>4.3582566500000003E-2</v>
      </c>
      <c r="X21" s="101">
        <v>0.79986289889999995</v>
      </c>
      <c r="Y21" s="101">
        <v>0.60559874130000002</v>
      </c>
      <c r="Z21" s="101">
        <v>1.0564431749000001</v>
      </c>
      <c r="AA21" s="114">
        <v>295</v>
      </c>
      <c r="AB21" s="114">
        <v>8465</v>
      </c>
      <c r="AC21" s="109">
        <v>4.2926070900000002E-2</v>
      </c>
      <c r="AD21" s="101">
        <v>3.2808823100000002E-2</v>
      </c>
      <c r="AE21" s="101">
        <v>5.6163171499999998E-2</v>
      </c>
      <c r="AF21" s="101">
        <v>0.13272991570000001</v>
      </c>
      <c r="AG21" s="103">
        <v>3.4849379799999997E-2</v>
      </c>
      <c r="AH21" s="101">
        <v>3.1091106899999998E-2</v>
      </c>
      <c r="AI21" s="101">
        <v>3.9061950300000002E-2</v>
      </c>
      <c r="AJ21" s="101">
        <v>0.81369176050000003</v>
      </c>
      <c r="AK21" s="101">
        <v>0.62191270970000001</v>
      </c>
      <c r="AL21" s="101">
        <v>1.0646096644</v>
      </c>
      <c r="AM21" s="101">
        <v>0.37382365919999999</v>
      </c>
      <c r="AN21" s="101">
        <v>0.86951100869999998</v>
      </c>
      <c r="AO21" s="101">
        <v>0.6389194466</v>
      </c>
      <c r="AP21" s="101">
        <v>1.1833250627</v>
      </c>
      <c r="AQ21" s="101">
        <v>0.53350590659999997</v>
      </c>
      <c r="AR21" s="101">
        <v>0.90493481610000004</v>
      </c>
      <c r="AS21" s="101">
        <v>0.660786349</v>
      </c>
      <c r="AT21" s="101">
        <v>1.239291675</v>
      </c>
      <c r="AU21" s="100" t="s">
        <v>28</v>
      </c>
      <c r="AV21" s="100" t="s">
        <v>28</v>
      </c>
      <c r="AW21" s="100" t="s">
        <v>28</v>
      </c>
      <c r="AX21" s="100" t="s">
        <v>28</v>
      </c>
      <c r="AY21" s="100" t="s">
        <v>28</v>
      </c>
      <c r="AZ21" s="100" t="s">
        <v>28</v>
      </c>
      <c r="BA21" s="100" t="s">
        <v>28</v>
      </c>
      <c r="BB21" s="100" t="s">
        <v>28</v>
      </c>
      <c r="BC21" s="110" t="s">
        <v>28</v>
      </c>
      <c r="BD21" s="111">
        <v>238</v>
      </c>
      <c r="BE21" s="111">
        <v>220</v>
      </c>
      <c r="BF21" s="111">
        <v>295</v>
      </c>
    </row>
    <row r="22" spans="1:58" x14ac:dyDescent="0.3">
      <c r="A22" s="10"/>
      <c r="B22" t="s">
        <v>205</v>
      </c>
      <c r="C22" s="100">
        <v>304</v>
      </c>
      <c r="D22" s="114">
        <v>4270</v>
      </c>
      <c r="E22" s="109">
        <v>7.6194380500000006E-2</v>
      </c>
      <c r="F22" s="101">
        <v>5.85750378E-2</v>
      </c>
      <c r="G22" s="101">
        <v>9.9113612899999995E-2</v>
      </c>
      <c r="H22" s="101">
        <v>0.29471417430000002</v>
      </c>
      <c r="I22" s="103">
        <v>7.1194379399999994E-2</v>
      </c>
      <c r="J22" s="101">
        <v>6.3624729899999996E-2</v>
      </c>
      <c r="K22" s="101">
        <v>7.9664615699999997E-2</v>
      </c>
      <c r="L22" s="101">
        <v>1.150957132</v>
      </c>
      <c r="M22" s="101">
        <v>0.88480747569999996</v>
      </c>
      <c r="N22" s="101">
        <v>1.4971644746999999</v>
      </c>
      <c r="O22" s="114">
        <v>262</v>
      </c>
      <c r="P22" s="114">
        <v>4407</v>
      </c>
      <c r="Q22" s="109">
        <v>6.2158414600000003E-2</v>
      </c>
      <c r="R22" s="101">
        <v>4.7517939500000002E-2</v>
      </c>
      <c r="S22" s="101">
        <v>8.1309680999999995E-2</v>
      </c>
      <c r="T22" s="101">
        <v>0.95886638260000001</v>
      </c>
      <c r="U22" s="103">
        <v>5.9450873600000002E-2</v>
      </c>
      <c r="V22" s="101">
        <v>5.2670911500000001E-2</v>
      </c>
      <c r="W22" s="101">
        <v>6.7103573400000005E-2</v>
      </c>
      <c r="X22" s="101">
        <v>1.0070926536</v>
      </c>
      <c r="Y22" s="101">
        <v>0.7698872001</v>
      </c>
      <c r="Z22" s="101">
        <v>1.3173820955</v>
      </c>
      <c r="AA22" s="114">
        <v>236</v>
      </c>
      <c r="AB22" s="114">
        <v>4490</v>
      </c>
      <c r="AC22" s="109">
        <v>5.2661253499999998E-2</v>
      </c>
      <c r="AD22" s="101">
        <v>4.0144261799999997E-2</v>
      </c>
      <c r="AE22" s="101">
        <v>6.9081046699999996E-2</v>
      </c>
      <c r="AF22" s="101">
        <v>0.98978384119999996</v>
      </c>
      <c r="AG22" s="103">
        <v>5.2561247200000001E-2</v>
      </c>
      <c r="AH22" s="101">
        <v>4.62654895E-2</v>
      </c>
      <c r="AI22" s="101">
        <v>5.9713724900000001E-2</v>
      </c>
      <c r="AJ22" s="101">
        <v>0.99822851710000005</v>
      </c>
      <c r="AK22" s="101">
        <v>0.76096074879999998</v>
      </c>
      <c r="AL22" s="101">
        <v>1.3094764402000001</v>
      </c>
      <c r="AM22" s="101">
        <v>0.2817077516</v>
      </c>
      <c r="AN22" s="101">
        <v>0.84721037180000003</v>
      </c>
      <c r="AO22" s="101">
        <v>0.62644819630000004</v>
      </c>
      <c r="AP22" s="101">
        <v>1.1457697832</v>
      </c>
      <c r="AQ22" s="101">
        <v>0.1751953393</v>
      </c>
      <c r="AR22" s="101">
        <v>0.81578738699999997</v>
      </c>
      <c r="AS22" s="101">
        <v>0.60777351339999997</v>
      </c>
      <c r="AT22" s="101">
        <v>1.0949951686999999</v>
      </c>
      <c r="AU22" s="100" t="s">
        <v>28</v>
      </c>
      <c r="AV22" s="100" t="s">
        <v>28</v>
      </c>
      <c r="AW22" s="100" t="s">
        <v>28</v>
      </c>
      <c r="AX22" s="100" t="s">
        <v>28</v>
      </c>
      <c r="AY22" s="100" t="s">
        <v>28</v>
      </c>
      <c r="AZ22" s="100" t="s">
        <v>28</v>
      </c>
      <c r="BA22" s="100" t="s">
        <v>28</v>
      </c>
      <c r="BB22" s="100" t="s">
        <v>28</v>
      </c>
      <c r="BC22" s="110" t="s">
        <v>28</v>
      </c>
      <c r="BD22" s="111">
        <v>304</v>
      </c>
      <c r="BE22" s="111">
        <v>262</v>
      </c>
      <c r="BF22" s="111">
        <v>236</v>
      </c>
    </row>
    <row r="23" spans="1:58" x14ac:dyDescent="0.3">
      <c r="A23" s="10"/>
      <c r="B23" t="s">
        <v>74</v>
      </c>
      <c r="C23" s="100">
        <v>691</v>
      </c>
      <c r="D23" s="114">
        <v>9018</v>
      </c>
      <c r="E23" s="109">
        <v>7.6656687799999998E-2</v>
      </c>
      <c r="F23" s="101">
        <v>5.9822114900000001E-2</v>
      </c>
      <c r="G23" s="101">
        <v>9.8228686699999998E-2</v>
      </c>
      <c r="H23" s="101">
        <v>0.24641060149999999</v>
      </c>
      <c r="I23" s="103">
        <v>7.66245287E-2</v>
      </c>
      <c r="J23" s="101">
        <v>7.1119154300000001E-2</v>
      </c>
      <c r="K23" s="101">
        <v>8.2556077300000003E-2</v>
      </c>
      <c r="L23" s="101">
        <v>1.1579405327000001</v>
      </c>
      <c r="M23" s="101">
        <v>0.90364524749999997</v>
      </c>
      <c r="N23" s="101">
        <v>1.483797188</v>
      </c>
      <c r="O23" s="114">
        <v>675</v>
      </c>
      <c r="P23" s="114">
        <v>10296</v>
      </c>
      <c r="Q23" s="109">
        <v>6.2836893500000005E-2</v>
      </c>
      <c r="R23" s="101">
        <v>4.9035861799999997E-2</v>
      </c>
      <c r="S23" s="101">
        <v>8.05221941E-2</v>
      </c>
      <c r="T23" s="101">
        <v>0.88734964370000002</v>
      </c>
      <c r="U23" s="103">
        <v>6.5559440600000005E-2</v>
      </c>
      <c r="V23" s="101">
        <v>6.0795645799999999E-2</v>
      </c>
      <c r="W23" s="101">
        <v>7.0696514299999999E-2</v>
      </c>
      <c r="X23" s="101">
        <v>1.0180853908</v>
      </c>
      <c r="Y23" s="101">
        <v>0.79448062669999997</v>
      </c>
      <c r="Z23" s="101">
        <v>1.3046232069000001</v>
      </c>
      <c r="AA23" s="114">
        <v>627</v>
      </c>
      <c r="AB23" s="114">
        <v>11489</v>
      </c>
      <c r="AC23" s="109">
        <v>5.2675390500000002E-2</v>
      </c>
      <c r="AD23" s="101">
        <v>4.10467781E-2</v>
      </c>
      <c r="AE23" s="101">
        <v>6.7598405799999997E-2</v>
      </c>
      <c r="AF23" s="101">
        <v>0.99056697240000002</v>
      </c>
      <c r="AG23" s="103">
        <v>5.4573940299999998E-2</v>
      </c>
      <c r="AH23" s="101">
        <v>5.0465153200000001E-2</v>
      </c>
      <c r="AI23" s="101">
        <v>5.90172578E-2</v>
      </c>
      <c r="AJ23" s="101">
        <v>0.99849649259999995</v>
      </c>
      <c r="AK23" s="101">
        <v>0.77806853590000002</v>
      </c>
      <c r="AL23" s="101">
        <v>1.2813720125000001</v>
      </c>
      <c r="AM23" s="101">
        <v>0.18834935559999999</v>
      </c>
      <c r="AN23" s="101">
        <v>0.83828762970000004</v>
      </c>
      <c r="AO23" s="101">
        <v>0.64454674739999995</v>
      </c>
      <c r="AP23" s="101">
        <v>1.0902640544</v>
      </c>
      <c r="AQ23" s="101">
        <v>0.13613232389999999</v>
      </c>
      <c r="AR23" s="101">
        <v>0.81971834779999997</v>
      </c>
      <c r="AS23" s="101">
        <v>0.63113860610000005</v>
      </c>
      <c r="AT23" s="101">
        <v>1.0646443797</v>
      </c>
      <c r="AU23" s="100" t="s">
        <v>28</v>
      </c>
      <c r="AV23" s="100" t="s">
        <v>28</v>
      </c>
      <c r="AW23" s="100" t="s">
        <v>28</v>
      </c>
      <c r="AX23" s="100" t="s">
        <v>28</v>
      </c>
      <c r="AY23" s="100" t="s">
        <v>28</v>
      </c>
      <c r="AZ23" s="100" t="s">
        <v>28</v>
      </c>
      <c r="BA23" s="100" t="s">
        <v>28</v>
      </c>
      <c r="BB23" s="100" t="s">
        <v>28</v>
      </c>
      <c r="BC23" s="110" t="s">
        <v>28</v>
      </c>
      <c r="BD23" s="111">
        <v>691</v>
      </c>
      <c r="BE23" s="111">
        <v>675</v>
      </c>
      <c r="BF23" s="111">
        <v>627</v>
      </c>
    </row>
    <row r="24" spans="1:58" x14ac:dyDescent="0.3">
      <c r="A24" s="10"/>
      <c r="B24" t="s">
        <v>182</v>
      </c>
      <c r="C24" s="100">
        <v>624</v>
      </c>
      <c r="D24" s="114">
        <v>10151</v>
      </c>
      <c r="E24" s="109">
        <v>6.3436954200000006E-2</v>
      </c>
      <c r="F24" s="101">
        <v>4.9449566600000001E-2</v>
      </c>
      <c r="G24" s="101">
        <v>8.1380837799999994E-2</v>
      </c>
      <c r="H24" s="101">
        <v>0.73719857020000001</v>
      </c>
      <c r="I24" s="103">
        <v>6.1471776200000001E-2</v>
      </c>
      <c r="J24" s="101">
        <v>5.68329801E-2</v>
      </c>
      <c r="K24" s="101">
        <v>6.6489198099999994E-2</v>
      </c>
      <c r="L24" s="101">
        <v>0.95824934039999998</v>
      </c>
      <c r="M24" s="101">
        <v>0.74696232149999997</v>
      </c>
      <c r="N24" s="101">
        <v>1.2293013610000001</v>
      </c>
      <c r="O24" s="114">
        <v>692</v>
      </c>
      <c r="P24" s="114">
        <v>13596</v>
      </c>
      <c r="Q24" s="109">
        <v>5.4728969699999998E-2</v>
      </c>
      <c r="R24" s="101">
        <v>4.2690794900000002E-2</v>
      </c>
      <c r="S24" s="101">
        <v>7.0161732500000004E-2</v>
      </c>
      <c r="T24" s="101">
        <v>0.34283256769999998</v>
      </c>
      <c r="U24" s="103">
        <v>5.0897322699999997E-2</v>
      </c>
      <c r="V24" s="101">
        <v>4.7242961200000003E-2</v>
      </c>
      <c r="W24" s="101">
        <v>5.4834358399999998E-2</v>
      </c>
      <c r="X24" s="101">
        <v>0.88672054690000002</v>
      </c>
      <c r="Y24" s="101">
        <v>0.69167764620000005</v>
      </c>
      <c r="Z24" s="101">
        <v>1.1367626705</v>
      </c>
      <c r="AA24" s="114">
        <v>707</v>
      </c>
      <c r="AB24" s="114">
        <v>14438</v>
      </c>
      <c r="AC24" s="109">
        <v>5.1294195600000002E-2</v>
      </c>
      <c r="AD24" s="101">
        <v>4.0016736599999998E-2</v>
      </c>
      <c r="AE24" s="101">
        <v>6.5749851900000003E-2</v>
      </c>
      <c r="AF24" s="101">
        <v>0.82460023650000003</v>
      </c>
      <c r="AG24" s="103">
        <v>4.8968001099999998E-2</v>
      </c>
      <c r="AH24" s="101">
        <v>4.5488293800000003E-2</v>
      </c>
      <c r="AI24" s="101">
        <v>5.2713894800000001E-2</v>
      </c>
      <c r="AJ24" s="101">
        <v>0.97231504049999995</v>
      </c>
      <c r="AK24" s="101">
        <v>0.75854342630000005</v>
      </c>
      <c r="AL24" s="101">
        <v>1.2463314626999999</v>
      </c>
      <c r="AM24" s="101">
        <v>0.62791965910000003</v>
      </c>
      <c r="AN24" s="101">
        <v>0.93724029310000001</v>
      </c>
      <c r="AO24" s="101">
        <v>0.72113331410000003</v>
      </c>
      <c r="AP24" s="101">
        <v>1.2181095364000001</v>
      </c>
      <c r="AQ24" s="101">
        <v>0.27096964880000002</v>
      </c>
      <c r="AR24" s="101">
        <v>0.86273009850000004</v>
      </c>
      <c r="AS24" s="101">
        <v>0.66329123010000002</v>
      </c>
      <c r="AT24" s="101">
        <v>1.1221363847000001</v>
      </c>
      <c r="AU24" s="100" t="s">
        <v>28</v>
      </c>
      <c r="AV24" s="100" t="s">
        <v>28</v>
      </c>
      <c r="AW24" s="100" t="s">
        <v>28</v>
      </c>
      <c r="AX24" s="100" t="s">
        <v>28</v>
      </c>
      <c r="AY24" s="100" t="s">
        <v>28</v>
      </c>
      <c r="AZ24" s="100" t="s">
        <v>28</v>
      </c>
      <c r="BA24" s="100" t="s">
        <v>28</v>
      </c>
      <c r="BB24" s="100" t="s">
        <v>28</v>
      </c>
      <c r="BC24" s="110" t="s">
        <v>28</v>
      </c>
      <c r="BD24" s="111">
        <v>624</v>
      </c>
      <c r="BE24" s="111">
        <v>692</v>
      </c>
      <c r="BF24" s="111">
        <v>707</v>
      </c>
    </row>
    <row r="25" spans="1:58" x14ac:dyDescent="0.3">
      <c r="A25" s="10"/>
      <c r="B25" t="s">
        <v>70</v>
      </c>
      <c r="C25" s="100">
        <v>1276</v>
      </c>
      <c r="D25" s="114">
        <v>20767</v>
      </c>
      <c r="E25" s="109">
        <v>6.6904576800000004E-2</v>
      </c>
      <c r="F25" s="101">
        <v>5.2533717799999997E-2</v>
      </c>
      <c r="G25" s="101">
        <v>8.5206655500000006E-2</v>
      </c>
      <c r="H25" s="101">
        <v>0.93170335459999998</v>
      </c>
      <c r="I25" s="103">
        <v>6.1443636500000003E-2</v>
      </c>
      <c r="J25" s="101">
        <v>5.8163139799999999E-2</v>
      </c>
      <c r="K25" s="101">
        <v>6.4909158699999997E-2</v>
      </c>
      <c r="L25" s="101">
        <v>1.0106296456999999</v>
      </c>
      <c r="M25" s="101">
        <v>0.79355008510000002</v>
      </c>
      <c r="N25" s="101">
        <v>1.2870923966000001</v>
      </c>
      <c r="O25" s="114">
        <v>1248</v>
      </c>
      <c r="P25" s="114">
        <v>21232</v>
      </c>
      <c r="Q25" s="109">
        <v>5.90975262E-2</v>
      </c>
      <c r="R25" s="101">
        <v>4.6400208700000001E-2</v>
      </c>
      <c r="S25" s="101">
        <v>7.52694374E-2</v>
      </c>
      <c r="T25" s="101">
        <v>0.7249104207</v>
      </c>
      <c r="U25" s="103">
        <v>5.8779201199999999E-2</v>
      </c>
      <c r="V25" s="101">
        <v>5.5606912299999998E-2</v>
      </c>
      <c r="W25" s="101">
        <v>6.2132464300000002E-2</v>
      </c>
      <c r="X25" s="101">
        <v>0.95750004109999998</v>
      </c>
      <c r="Y25" s="101">
        <v>0.75177768970000003</v>
      </c>
      <c r="Z25" s="101">
        <v>1.2195178724</v>
      </c>
      <c r="AA25" s="114">
        <v>1129</v>
      </c>
      <c r="AB25" s="114">
        <v>23360</v>
      </c>
      <c r="AC25" s="109">
        <v>4.85005596E-2</v>
      </c>
      <c r="AD25" s="101">
        <v>3.8034288300000003E-2</v>
      </c>
      <c r="AE25" s="101">
        <v>6.1846938400000002E-2</v>
      </c>
      <c r="AF25" s="101">
        <v>0.49783415889999999</v>
      </c>
      <c r="AG25" s="103">
        <v>4.8330479500000002E-2</v>
      </c>
      <c r="AH25" s="101">
        <v>4.55919506E-2</v>
      </c>
      <c r="AI25" s="101">
        <v>5.1233501000000001E-2</v>
      </c>
      <c r="AJ25" s="101">
        <v>0.91935984230000001</v>
      </c>
      <c r="AK25" s="101">
        <v>0.72096482090000003</v>
      </c>
      <c r="AL25" s="101">
        <v>1.1723491841</v>
      </c>
      <c r="AM25" s="101">
        <v>0.1226803018</v>
      </c>
      <c r="AN25" s="101">
        <v>0.82068679929999999</v>
      </c>
      <c r="AO25" s="101">
        <v>0.63856768529999997</v>
      </c>
      <c r="AP25" s="101">
        <v>1.0547461733000001</v>
      </c>
      <c r="AQ25" s="101">
        <v>0.33006571200000001</v>
      </c>
      <c r="AR25" s="101">
        <v>0.88331066570000005</v>
      </c>
      <c r="AS25" s="101">
        <v>0.68813945539999999</v>
      </c>
      <c r="AT25" s="101">
        <v>1.133836646</v>
      </c>
      <c r="AU25" s="100" t="s">
        <v>28</v>
      </c>
      <c r="AV25" s="100" t="s">
        <v>28</v>
      </c>
      <c r="AW25" s="100" t="s">
        <v>28</v>
      </c>
      <c r="AX25" s="100" t="s">
        <v>28</v>
      </c>
      <c r="AY25" s="100" t="s">
        <v>28</v>
      </c>
      <c r="AZ25" s="100" t="s">
        <v>28</v>
      </c>
      <c r="BA25" s="100" t="s">
        <v>28</v>
      </c>
      <c r="BB25" s="100" t="s">
        <v>28</v>
      </c>
      <c r="BC25" s="110" t="s">
        <v>28</v>
      </c>
      <c r="BD25" s="111">
        <v>1276</v>
      </c>
      <c r="BE25" s="111">
        <v>1248</v>
      </c>
      <c r="BF25" s="111">
        <v>1129</v>
      </c>
    </row>
    <row r="26" spans="1:58" x14ac:dyDescent="0.3">
      <c r="A26" s="10"/>
      <c r="B26" t="s">
        <v>149</v>
      </c>
      <c r="C26" s="100">
        <v>294</v>
      </c>
      <c r="D26" s="114">
        <v>4233</v>
      </c>
      <c r="E26" s="109">
        <v>7.0340501599999994E-2</v>
      </c>
      <c r="F26" s="101">
        <v>5.3937646700000001E-2</v>
      </c>
      <c r="G26" s="101">
        <v>9.1731591400000007E-2</v>
      </c>
      <c r="H26" s="101">
        <v>0.65435169579999997</v>
      </c>
      <c r="I26" s="103">
        <v>6.9454287700000006E-2</v>
      </c>
      <c r="J26" s="101">
        <v>6.19520925E-2</v>
      </c>
      <c r="K26" s="101">
        <v>7.7864974200000006E-2</v>
      </c>
      <c r="L26" s="101">
        <v>1.0625311406</v>
      </c>
      <c r="M26" s="101">
        <v>0.81475718730000002</v>
      </c>
      <c r="N26" s="101">
        <v>1.3856550668000001</v>
      </c>
      <c r="O26" s="114">
        <v>246</v>
      </c>
      <c r="P26" s="114">
        <v>4441</v>
      </c>
      <c r="Q26" s="109">
        <v>5.5527346599999999E-2</v>
      </c>
      <c r="R26" s="101">
        <v>4.23566893E-2</v>
      </c>
      <c r="S26" s="101">
        <v>7.2793371499999995E-2</v>
      </c>
      <c r="T26" s="101">
        <v>0.44398748020000001</v>
      </c>
      <c r="U26" s="103">
        <v>5.53929295E-2</v>
      </c>
      <c r="V26" s="101">
        <v>4.88859102E-2</v>
      </c>
      <c r="W26" s="101">
        <v>6.2766073699999994E-2</v>
      </c>
      <c r="X26" s="101">
        <v>0.89965587479999998</v>
      </c>
      <c r="Y26" s="101">
        <v>0.68626445690000004</v>
      </c>
      <c r="Z26" s="101">
        <v>1.1794005721</v>
      </c>
      <c r="AA26" s="114">
        <v>223</v>
      </c>
      <c r="AB26" s="114">
        <v>4701</v>
      </c>
      <c r="AC26" s="109">
        <v>4.59458056E-2</v>
      </c>
      <c r="AD26" s="101">
        <v>3.4931308100000003E-2</v>
      </c>
      <c r="AE26" s="101">
        <v>6.0433381100000003E-2</v>
      </c>
      <c r="AF26" s="101">
        <v>0.32304867390000003</v>
      </c>
      <c r="AG26" s="103">
        <v>4.7436715599999998E-2</v>
      </c>
      <c r="AH26" s="101">
        <v>4.1601974200000003E-2</v>
      </c>
      <c r="AI26" s="101">
        <v>5.4089788499999999E-2</v>
      </c>
      <c r="AJ26" s="101">
        <v>0.87093280839999998</v>
      </c>
      <c r="AK26" s="101">
        <v>0.66214580069999995</v>
      </c>
      <c r="AL26" s="101">
        <v>1.1455542813999999</v>
      </c>
      <c r="AM26" s="101">
        <v>0.2253763375</v>
      </c>
      <c r="AN26" s="101">
        <v>0.82744464559999997</v>
      </c>
      <c r="AO26" s="101">
        <v>0.60918749279999995</v>
      </c>
      <c r="AP26" s="101">
        <v>1.1238980601999999</v>
      </c>
      <c r="AQ26" s="101">
        <v>0.1206108694</v>
      </c>
      <c r="AR26" s="101">
        <v>0.78940788480000001</v>
      </c>
      <c r="AS26" s="101">
        <v>0.58563249849999999</v>
      </c>
      <c r="AT26" s="101">
        <v>1.0640885029</v>
      </c>
      <c r="AU26" s="100" t="s">
        <v>28</v>
      </c>
      <c r="AV26" s="100" t="s">
        <v>28</v>
      </c>
      <c r="AW26" s="100" t="s">
        <v>28</v>
      </c>
      <c r="AX26" s="100" t="s">
        <v>28</v>
      </c>
      <c r="AY26" s="100" t="s">
        <v>28</v>
      </c>
      <c r="AZ26" s="100" t="s">
        <v>28</v>
      </c>
      <c r="BA26" s="100" t="s">
        <v>28</v>
      </c>
      <c r="BB26" s="100" t="s">
        <v>28</v>
      </c>
      <c r="BC26" s="110" t="s">
        <v>28</v>
      </c>
      <c r="BD26" s="111">
        <v>294</v>
      </c>
      <c r="BE26" s="111">
        <v>246</v>
      </c>
      <c r="BF26" s="111">
        <v>223</v>
      </c>
    </row>
    <row r="27" spans="1:58" x14ac:dyDescent="0.3">
      <c r="A27" s="10"/>
      <c r="B27" t="s">
        <v>206</v>
      </c>
      <c r="C27" s="100">
        <v>184</v>
      </c>
      <c r="D27" s="114">
        <v>2790</v>
      </c>
      <c r="E27" s="109">
        <v>6.6922495100000007E-2</v>
      </c>
      <c r="F27" s="101">
        <v>5.0606896200000001E-2</v>
      </c>
      <c r="G27" s="101">
        <v>8.8498222200000004E-2</v>
      </c>
      <c r="H27" s="101">
        <v>0.93938885230000002</v>
      </c>
      <c r="I27" s="103">
        <v>6.5949820800000003E-2</v>
      </c>
      <c r="J27" s="101">
        <v>5.7077140800000002E-2</v>
      </c>
      <c r="K27" s="101">
        <v>7.6201764899999996E-2</v>
      </c>
      <c r="L27" s="101">
        <v>1.0109003114999999</v>
      </c>
      <c r="M27" s="101">
        <v>0.76444440800000002</v>
      </c>
      <c r="N27" s="101">
        <v>1.3368132844</v>
      </c>
      <c r="O27" s="114">
        <v>185</v>
      </c>
      <c r="P27" s="114">
        <v>2847</v>
      </c>
      <c r="Q27" s="109">
        <v>6.5386681200000005E-2</v>
      </c>
      <c r="R27" s="101">
        <v>4.9360362099999999E-2</v>
      </c>
      <c r="S27" s="101">
        <v>8.6616424499999997E-2</v>
      </c>
      <c r="T27" s="101">
        <v>0.68752897160000004</v>
      </c>
      <c r="U27" s="103">
        <v>6.4980681400000004E-2</v>
      </c>
      <c r="V27" s="101">
        <v>5.6260382300000002E-2</v>
      </c>
      <c r="W27" s="101">
        <v>7.5052617500000002E-2</v>
      </c>
      <c r="X27" s="101">
        <v>1.0593971341999999</v>
      </c>
      <c r="Y27" s="101">
        <v>0.79973819089999998</v>
      </c>
      <c r="Z27" s="101">
        <v>1.4033621261</v>
      </c>
      <c r="AA27" s="114">
        <v>145</v>
      </c>
      <c r="AB27" s="114">
        <v>2887</v>
      </c>
      <c r="AC27" s="109">
        <v>5.0025302200000003E-2</v>
      </c>
      <c r="AD27" s="101">
        <v>3.7382743400000001E-2</v>
      </c>
      <c r="AE27" s="101">
        <v>6.6943478000000001E-2</v>
      </c>
      <c r="AF27" s="101">
        <v>0.72078304699999995</v>
      </c>
      <c r="AG27" s="103">
        <v>5.02251472E-2</v>
      </c>
      <c r="AH27" s="101">
        <v>4.2680822299999997E-2</v>
      </c>
      <c r="AI27" s="101">
        <v>5.9103018100000002E-2</v>
      </c>
      <c r="AJ27" s="101">
        <v>0.94826233559999995</v>
      </c>
      <c r="AK27" s="101">
        <v>0.7086143613</v>
      </c>
      <c r="AL27" s="101">
        <v>1.2689574276</v>
      </c>
      <c r="AM27" s="101">
        <v>0.1123178747</v>
      </c>
      <c r="AN27" s="101">
        <v>0.76506868549999996</v>
      </c>
      <c r="AO27" s="101">
        <v>0.54972679290000004</v>
      </c>
      <c r="AP27" s="101">
        <v>1.0647654456</v>
      </c>
      <c r="AQ27" s="101">
        <v>0.88697261679999995</v>
      </c>
      <c r="AR27" s="101">
        <v>0.97705085739999997</v>
      </c>
      <c r="AS27" s="101">
        <v>0.7093840065</v>
      </c>
      <c r="AT27" s="101">
        <v>1.3457145483999999</v>
      </c>
      <c r="AU27" s="100" t="s">
        <v>28</v>
      </c>
      <c r="AV27" s="100" t="s">
        <v>28</v>
      </c>
      <c r="AW27" s="100" t="s">
        <v>28</v>
      </c>
      <c r="AX27" s="100" t="s">
        <v>28</v>
      </c>
      <c r="AY27" s="100" t="s">
        <v>28</v>
      </c>
      <c r="AZ27" s="100" t="s">
        <v>28</v>
      </c>
      <c r="BA27" s="100" t="s">
        <v>28</v>
      </c>
      <c r="BB27" s="100" t="s">
        <v>28</v>
      </c>
      <c r="BC27" s="110" t="s">
        <v>28</v>
      </c>
      <c r="BD27" s="111">
        <v>184</v>
      </c>
      <c r="BE27" s="111">
        <v>185</v>
      </c>
      <c r="BF27" s="111">
        <v>145</v>
      </c>
    </row>
    <row r="28" spans="1:58" x14ac:dyDescent="0.3">
      <c r="A28" s="10"/>
      <c r="B28" t="s">
        <v>73</v>
      </c>
      <c r="C28" s="100">
        <v>428</v>
      </c>
      <c r="D28" s="114">
        <v>5677</v>
      </c>
      <c r="E28" s="109">
        <v>6.8266553800000004E-2</v>
      </c>
      <c r="F28" s="101">
        <v>5.2816733800000001E-2</v>
      </c>
      <c r="G28" s="101">
        <v>8.8235716800000003E-2</v>
      </c>
      <c r="H28" s="101">
        <v>0.81444164969999999</v>
      </c>
      <c r="I28" s="103">
        <v>7.53919324E-2</v>
      </c>
      <c r="J28" s="101">
        <v>6.8577317799999996E-2</v>
      </c>
      <c r="K28" s="101">
        <v>8.2883723699999995E-2</v>
      </c>
      <c r="L28" s="101">
        <v>1.0312030423</v>
      </c>
      <c r="M28" s="101">
        <v>0.79782519510000005</v>
      </c>
      <c r="N28" s="101">
        <v>1.3328479983999999</v>
      </c>
      <c r="O28" s="114">
        <v>437</v>
      </c>
      <c r="P28" s="114">
        <v>5808</v>
      </c>
      <c r="Q28" s="109">
        <v>6.6483966399999997E-2</v>
      </c>
      <c r="R28" s="101">
        <v>5.1466057799999999E-2</v>
      </c>
      <c r="S28" s="101">
        <v>8.5884133599999996E-2</v>
      </c>
      <c r="T28" s="101">
        <v>0.5692970181</v>
      </c>
      <c r="U28" s="103">
        <v>7.5241046800000003E-2</v>
      </c>
      <c r="V28" s="101">
        <v>6.85072189E-2</v>
      </c>
      <c r="W28" s="101">
        <v>8.2636767599999994E-2</v>
      </c>
      <c r="X28" s="101">
        <v>1.0771753849000001</v>
      </c>
      <c r="Y28" s="101">
        <v>0.83385474230000001</v>
      </c>
      <c r="Z28" s="101">
        <v>1.3914975247000001</v>
      </c>
      <c r="AA28" s="114">
        <v>344</v>
      </c>
      <c r="AB28" s="114">
        <v>5949</v>
      </c>
      <c r="AC28" s="109">
        <v>4.9932026499999997E-2</v>
      </c>
      <c r="AD28" s="101">
        <v>3.8456434800000001E-2</v>
      </c>
      <c r="AE28" s="101">
        <v>6.4831991899999997E-2</v>
      </c>
      <c r="AF28" s="101">
        <v>0.67980358159999998</v>
      </c>
      <c r="AG28" s="103">
        <v>5.78248445E-2</v>
      </c>
      <c r="AH28" s="101">
        <v>5.2026039000000003E-2</v>
      </c>
      <c r="AI28" s="101">
        <v>6.4269983000000003E-2</v>
      </c>
      <c r="AJ28" s="101">
        <v>0.94649423369999997</v>
      </c>
      <c r="AK28" s="101">
        <v>0.72896688480000005</v>
      </c>
      <c r="AL28" s="101">
        <v>1.2289328269999999</v>
      </c>
      <c r="AM28" s="101">
        <v>4.6021301299999998E-2</v>
      </c>
      <c r="AN28" s="101">
        <v>0.75103862229999996</v>
      </c>
      <c r="AO28" s="101">
        <v>0.56691802599999996</v>
      </c>
      <c r="AP28" s="101">
        <v>0.9949569184</v>
      </c>
      <c r="AQ28" s="101">
        <v>0.85150987700000003</v>
      </c>
      <c r="AR28" s="101">
        <v>0.9738878366</v>
      </c>
      <c r="AS28" s="101">
        <v>0.73823363620000004</v>
      </c>
      <c r="AT28" s="101">
        <v>1.2847660574999999</v>
      </c>
      <c r="AU28" s="100" t="s">
        <v>28</v>
      </c>
      <c r="AV28" s="100" t="s">
        <v>28</v>
      </c>
      <c r="AW28" s="100" t="s">
        <v>28</v>
      </c>
      <c r="AX28" s="100" t="s">
        <v>28</v>
      </c>
      <c r="AY28" s="100" t="s">
        <v>28</v>
      </c>
      <c r="AZ28" s="100" t="s">
        <v>28</v>
      </c>
      <c r="BA28" s="100" t="s">
        <v>28</v>
      </c>
      <c r="BB28" s="100" t="s">
        <v>28</v>
      </c>
      <c r="BC28" s="110" t="s">
        <v>28</v>
      </c>
      <c r="BD28" s="111">
        <v>428</v>
      </c>
      <c r="BE28" s="111">
        <v>437</v>
      </c>
      <c r="BF28" s="111">
        <v>344</v>
      </c>
    </row>
    <row r="29" spans="1:58" x14ac:dyDescent="0.3">
      <c r="A29" s="10"/>
      <c r="B29" t="s">
        <v>76</v>
      </c>
      <c r="C29" s="100">
        <v>292</v>
      </c>
      <c r="D29" s="114">
        <v>3871</v>
      </c>
      <c r="E29" s="109">
        <v>6.8850633499999994E-2</v>
      </c>
      <c r="F29" s="101">
        <v>5.2672932800000002E-2</v>
      </c>
      <c r="G29" s="101">
        <v>8.99970722E-2</v>
      </c>
      <c r="H29" s="101">
        <v>0.77396785469999996</v>
      </c>
      <c r="I29" s="103">
        <v>7.5432704700000006E-2</v>
      </c>
      <c r="J29" s="101">
        <v>6.7258453600000004E-2</v>
      </c>
      <c r="K29" s="101">
        <v>8.4600412900000005E-2</v>
      </c>
      <c r="L29" s="101">
        <v>1.0400258806</v>
      </c>
      <c r="M29" s="101">
        <v>0.79565300260000005</v>
      </c>
      <c r="N29" s="101">
        <v>1.3594542203</v>
      </c>
      <c r="O29" s="114">
        <v>321</v>
      </c>
      <c r="P29" s="114">
        <v>4066</v>
      </c>
      <c r="Q29" s="109">
        <v>7.2057566500000003E-2</v>
      </c>
      <c r="R29" s="101">
        <v>5.5280243100000001E-2</v>
      </c>
      <c r="S29" s="101">
        <v>9.3926737699999999E-2</v>
      </c>
      <c r="T29" s="101">
        <v>0.2521902654</v>
      </c>
      <c r="U29" s="103">
        <v>7.8947368399999995E-2</v>
      </c>
      <c r="V29" s="101">
        <v>7.0766582199999997E-2</v>
      </c>
      <c r="W29" s="101">
        <v>8.8073873100000005E-2</v>
      </c>
      <c r="X29" s="101">
        <v>1.1674790355</v>
      </c>
      <c r="Y29" s="101">
        <v>0.89565229619999998</v>
      </c>
      <c r="Z29" s="101">
        <v>1.5218040573</v>
      </c>
      <c r="AA29" s="114">
        <v>231</v>
      </c>
      <c r="AB29" s="114">
        <v>4368</v>
      </c>
      <c r="AC29" s="109">
        <v>4.4340485700000001E-2</v>
      </c>
      <c r="AD29" s="101">
        <v>3.3668511700000001E-2</v>
      </c>
      <c r="AE29" s="101">
        <v>5.8395176200000003E-2</v>
      </c>
      <c r="AF29" s="101">
        <v>0.21613603109999999</v>
      </c>
      <c r="AG29" s="103">
        <v>5.2884615400000001E-2</v>
      </c>
      <c r="AH29" s="101">
        <v>4.6486237899999998E-2</v>
      </c>
      <c r="AI29" s="101">
        <v>6.01636672E-2</v>
      </c>
      <c r="AJ29" s="101">
        <v>0.84050291899999996</v>
      </c>
      <c r="AK29" s="101">
        <v>0.63820866909999996</v>
      </c>
      <c r="AL29" s="101">
        <v>1.1069187728000001</v>
      </c>
      <c r="AM29" s="101">
        <v>1.6446695E-3</v>
      </c>
      <c r="AN29" s="101">
        <v>0.61534808689999998</v>
      </c>
      <c r="AO29" s="101">
        <v>0.45480018570000003</v>
      </c>
      <c r="AP29" s="101">
        <v>0.83257060989999998</v>
      </c>
      <c r="AQ29" s="101">
        <v>0.76270678420000004</v>
      </c>
      <c r="AR29" s="101">
        <v>1.0465781193999999</v>
      </c>
      <c r="AS29" s="101">
        <v>0.77879683690000001</v>
      </c>
      <c r="AT29" s="101">
        <v>1.4064332418000001</v>
      </c>
      <c r="AU29" s="100" t="s">
        <v>28</v>
      </c>
      <c r="AV29" s="100" t="s">
        <v>28</v>
      </c>
      <c r="AW29" s="100" t="s">
        <v>28</v>
      </c>
      <c r="AX29" s="100" t="s">
        <v>28</v>
      </c>
      <c r="AY29" s="100" t="s">
        <v>232</v>
      </c>
      <c r="AZ29" s="100" t="s">
        <v>28</v>
      </c>
      <c r="BA29" s="100" t="s">
        <v>28</v>
      </c>
      <c r="BB29" s="100" t="s">
        <v>28</v>
      </c>
      <c r="BC29" s="110" t="s">
        <v>278</v>
      </c>
      <c r="BD29" s="111">
        <v>292</v>
      </c>
      <c r="BE29" s="111">
        <v>321</v>
      </c>
      <c r="BF29" s="111">
        <v>231</v>
      </c>
    </row>
    <row r="30" spans="1:58" x14ac:dyDescent="0.3">
      <c r="A30" s="10"/>
      <c r="B30" t="s">
        <v>72</v>
      </c>
      <c r="C30" s="100">
        <v>275</v>
      </c>
      <c r="D30" s="114">
        <v>5002</v>
      </c>
      <c r="E30" s="109">
        <v>5.5409024299999998E-2</v>
      </c>
      <c r="F30" s="101">
        <v>4.2494263599999998E-2</v>
      </c>
      <c r="G30" s="101">
        <v>7.2248809799999994E-2</v>
      </c>
      <c r="H30" s="101">
        <v>0.1887477853</v>
      </c>
      <c r="I30" s="103">
        <v>5.4978008799999999E-2</v>
      </c>
      <c r="J30" s="101">
        <v>4.8849443700000002E-2</v>
      </c>
      <c r="K30" s="101">
        <v>6.1875452900000003E-2</v>
      </c>
      <c r="L30" s="101">
        <v>0.83698313749999997</v>
      </c>
      <c r="M30" s="101">
        <v>0.64189872609999998</v>
      </c>
      <c r="N30" s="101">
        <v>1.0913571625</v>
      </c>
      <c r="O30" s="114">
        <v>280</v>
      </c>
      <c r="P30" s="114">
        <v>5179</v>
      </c>
      <c r="Q30" s="109">
        <v>5.4403865699999998E-2</v>
      </c>
      <c r="R30" s="101">
        <v>4.1706658899999999E-2</v>
      </c>
      <c r="S30" s="101">
        <v>7.0966619600000003E-2</v>
      </c>
      <c r="T30" s="101">
        <v>0.35208933910000001</v>
      </c>
      <c r="U30" s="103">
        <v>5.4064491200000002E-2</v>
      </c>
      <c r="V30" s="101">
        <v>4.8088706799999999E-2</v>
      </c>
      <c r="W30" s="101">
        <v>6.0782861600000002E-2</v>
      </c>
      <c r="X30" s="101">
        <v>0.88145320000000005</v>
      </c>
      <c r="Y30" s="101">
        <v>0.67573264399999999</v>
      </c>
      <c r="Z30" s="101">
        <v>1.1498034773000001</v>
      </c>
      <c r="AA30" s="114">
        <v>264</v>
      </c>
      <c r="AB30" s="114">
        <v>5803</v>
      </c>
      <c r="AC30" s="109">
        <v>4.5782206700000001E-2</v>
      </c>
      <c r="AD30" s="101">
        <v>3.50378467E-2</v>
      </c>
      <c r="AE30" s="101">
        <v>5.9821326100000002E-2</v>
      </c>
      <c r="AF30" s="101">
        <v>0.29890615570000001</v>
      </c>
      <c r="AG30" s="103">
        <v>4.5493710100000001E-2</v>
      </c>
      <c r="AH30" s="101">
        <v>4.03239923E-2</v>
      </c>
      <c r="AI30" s="101">
        <v>5.13262092E-2</v>
      </c>
      <c r="AJ30" s="101">
        <v>0.86783168379999998</v>
      </c>
      <c r="AK30" s="101">
        <v>0.66416530949999997</v>
      </c>
      <c r="AL30" s="101">
        <v>1.1339523771</v>
      </c>
      <c r="AM30" s="101">
        <v>0.25298877879999998</v>
      </c>
      <c r="AN30" s="101">
        <v>0.84152488349999999</v>
      </c>
      <c r="AO30" s="101">
        <v>0.62602072659999997</v>
      </c>
      <c r="AP30" s="101">
        <v>1.131215149</v>
      </c>
      <c r="AQ30" s="101">
        <v>0.90284505900000001</v>
      </c>
      <c r="AR30" s="101">
        <v>0.98185929800000005</v>
      </c>
      <c r="AS30" s="101">
        <v>0.73179536150000002</v>
      </c>
      <c r="AT30" s="101">
        <v>1.3173733147</v>
      </c>
      <c r="AU30" s="100" t="s">
        <v>28</v>
      </c>
      <c r="AV30" s="100" t="s">
        <v>28</v>
      </c>
      <c r="AW30" s="100" t="s">
        <v>28</v>
      </c>
      <c r="AX30" s="100" t="s">
        <v>28</v>
      </c>
      <c r="AY30" s="100" t="s">
        <v>28</v>
      </c>
      <c r="AZ30" s="100" t="s">
        <v>28</v>
      </c>
      <c r="BA30" s="100" t="s">
        <v>28</v>
      </c>
      <c r="BB30" s="100" t="s">
        <v>28</v>
      </c>
      <c r="BC30" s="110" t="s">
        <v>28</v>
      </c>
      <c r="BD30" s="111">
        <v>275</v>
      </c>
      <c r="BE30" s="111">
        <v>280</v>
      </c>
      <c r="BF30" s="111">
        <v>264</v>
      </c>
    </row>
    <row r="31" spans="1:58" x14ac:dyDescent="0.3">
      <c r="A31" s="10"/>
      <c r="B31" t="s">
        <v>78</v>
      </c>
      <c r="C31" s="100">
        <v>360</v>
      </c>
      <c r="D31" s="114">
        <v>4615</v>
      </c>
      <c r="E31" s="109">
        <v>8.1561884599999995E-2</v>
      </c>
      <c r="F31" s="101">
        <v>6.2970488800000002E-2</v>
      </c>
      <c r="G31" s="101">
        <v>0.1056422006</v>
      </c>
      <c r="H31" s="101">
        <v>0.1138921463</v>
      </c>
      <c r="I31" s="103">
        <v>7.8006500500000006E-2</v>
      </c>
      <c r="J31" s="101">
        <v>7.0350718100000001E-2</v>
      </c>
      <c r="K31" s="101">
        <v>8.6495408800000007E-2</v>
      </c>
      <c r="L31" s="101">
        <v>1.23203617</v>
      </c>
      <c r="M31" s="101">
        <v>0.95120313020000002</v>
      </c>
      <c r="N31" s="101">
        <v>1.5957823054</v>
      </c>
      <c r="O31" s="114">
        <v>287</v>
      </c>
      <c r="P31" s="114">
        <v>4514</v>
      </c>
      <c r="Q31" s="109">
        <v>6.5085370300000001E-2</v>
      </c>
      <c r="R31" s="101">
        <v>4.9928558400000003E-2</v>
      </c>
      <c r="S31" s="101">
        <v>8.4843335399999997E-2</v>
      </c>
      <c r="T31" s="101">
        <v>0.69473642579999995</v>
      </c>
      <c r="U31" s="103">
        <v>6.3579973400000003E-2</v>
      </c>
      <c r="V31" s="101">
        <v>5.6633773999999998E-2</v>
      </c>
      <c r="W31" s="101">
        <v>7.1378132400000002E-2</v>
      </c>
      <c r="X31" s="101">
        <v>1.0545152850999999</v>
      </c>
      <c r="Y31" s="101">
        <v>0.80894412599999999</v>
      </c>
      <c r="Z31" s="101">
        <v>1.3746344780999999</v>
      </c>
      <c r="AA31" s="114">
        <v>264</v>
      </c>
      <c r="AB31" s="114">
        <v>4682</v>
      </c>
      <c r="AC31" s="109">
        <v>5.6214779200000002E-2</v>
      </c>
      <c r="AD31" s="101">
        <v>4.2966667E-2</v>
      </c>
      <c r="AE31" s="101">
        <v>7.3547743400000004E-2</v>
      </c>
      <c r="AF31" s="101">
        <v>0.64316056200000005</v>
      </c>
      <c r="AG31" s="103">
        <v>5.6386159800000002E-2</v>
      </c>
      <c r="AH31" s="101">
        <v>4.9978668800000001E-2</v>
      </c>
      <c r="AI31" s="101">
        <v>6.3615119999999997E-2</v>
      </c>
      <c r="AJ31" s="101">
        <v>1.0655879219</v>
      </c>
      <c r="AK31" s="101">
        <v>0.81446128699999998</v>
      </c>
      <c r="AL31" s="101">
        <v>1.3941455995000001</v>
      </c>
      <c r="AM31" s="101">
        <v>0.3326170463</v>
      </c>
      <c r="AN31" s="101">
        <v>0.86370837229999997</v>
      </c>
      <c r="AO31" s="101">
        <v>0.64215506609999995</v>
      </c>
      <c r="AP31" s="101">
        <v>1.1617009532</v>
      </c>
      <c r="AQ31" s="101">
        <v>0.12373042569999999</v>
      </c>
      <c r="AR31" s="101">
        <v>0.79798757269999998</v>
      </c>
      <c r="AS31" s="101">
        <v>0.59870062759999998</v>
      </c>
      <c r="AT31" s="101">
        <v>1.0636103201</v>
      </c>
      <c r="AU31" s="100" t="s">
        <v>28</v>
      </c>
      <c r="AV31" s="100" t="s">
        <v>28</v>
      </c>
      <c r="AW31" s="100" t="s">
        <v>28</v>
      </c>
      <c r="AX31" s="100" t="s">
        <v>28</v>
      </c>
      <c r="AY31" s="100" t="s">
        <v>28</v>
      </c>
      <c r="AZ31" s="100" t="s">
        <v>28</v>
      </c>
      <c r="BA31" s="100" t="s">
        <v>28</v>
      </c>
      <c r="BB31" s="100" t="s">
        <v>28</v>
      </c>
      <c r="BC31" s="110" t="s">
        <v>28</v>
      </c>
      <c r="BD31" s="111">
        <v>360</v>
      </c>
      <c r="BE31" s="111">
        <v>287</v>
      </c>
      <c r="BF31" s="111">
        <v>264</v>
      </c>
    </row>
    <row r="32" spans="1:58" x14ac:dyDescent="0.3">
      <c r="A32" s="10"/>
      <c r="B32" t="s">
        <v>183</v>
      </c>
      <c r="C32" s="100">
        <v>804</v>
      </c>
      <c r="D32" s="114">
        <v>7937</v>
      </c>
      <c r="E32" s="109">
        <v>0.10023145379999999</v>
      </c>
      <c r="F32" s="101">
        <v>7.8346623000000004E-2</v>
      </c>
      <c r="G32" s="101">
        <v>0.12822944929999999</v>
      </c>
      <c r="H32" s="101">
        <v>9.6613989999999996E-4</v>
      </c>
      <c r="I32" s="103">
        <v>0.10129771949999999</v>
      </c>
      <c r="J32" s="101">
        <v>9.4532273900000005E-2</v>
      </c>
      <c r="K32" s="101">
        <v>0.1085473517</v>
      </c>
      <c r="L32" s="101">
        <v>1.5140500626</v>
      </c>
      <c r="M32" s="101">
        <v>1.1834679136999999</v>
      </c>
      <c r="N32" s="101">
        <v>1.9369748564</v>
      </c>
      <c r="O32" s="114">
        <v>592</v>
      </c>
      <c r="P32" s="114">
        <v>8080</v>
      </c>
      <c r="Q32" s="109">
        <v>6.8469167600000005E-2</v>
      </c>
      <c r="R32" s="101">
        <v>5.33202594E-2</v>
      </c>
      <c r="S32" s="101">
        <v>8.7922057600000006E-2</v>
      </c>
      <c r="T32" s="101">
        <v>0.41605538139999998</v>
      </c>
      <c r="U32" s="103">
        <v>7.3267326699999996E-2</v>
      </c>
      <c r="V32" s="101">
        <v>6.7596806400000001E-2</v>
      </c>
      <c r="W32" s="101">
        <v>7.9413532300000006E-2</v>
      </c>
      <c r="X32" s="101">
        <v>1.1093396798999999</v>
      </c>
      <c r="Y32" s="101">
        <v>0.86389657620000004</v>
      </c>
      <c r="Z32" s="101">
        <v>1.4245160349999999</v>
      </c>
      <c r="AA32" s="114">
        <v>506</v>
      </c>
      <c r="AB32" s="114">
        <v>8737</v>
      </c>
      <c r="AC32" s="109">
        <v>5.37480465E-2</v>
      </c>
      <c r="AD32" s="101">
        <v>4.1700406199999998E-2</v>
      </c>
      <c r="AE32" s="101">
        <v>6.9276363499999993E-2</v>
      </c>
      <c r="AF32" s="101">
        <v>0.88545352769999996</v>
      </c>
      <c r="AG32" s="103">
        <v>5.7914616000000002E-2</v>
      </c>
      <c r="AH32" s="101">
        <v>5.3082046399999999E-2</v>
      </c>
      <c r="AI32" s="101">
        <v>6.3187141000000002E-2</v>
      </c>
      <c r="AJ32" s="101">
        <v>1.0188293888</v>
      </c>
      <c r="AK32" s="101">
        <v>0.79045848529999996</v>
      </c>
      <c r="AL32" s="101">
        <v>1.313178798</v>
      </c>
      <c r="AM32" s="101">
        <v>7.7646529399999997E-2</v>
      </c>
      <c r="AN32" s="101">
        <v>0.78499634709999999</v>
      </c>
      <c r="AO32" s="101">
        <v>0.59991491379999995</v>
      </c>
      <c r="AP32" s="101">
        <v>1.0271777727</v>
      </c>
      <c r="AQ32" s="101">
        <v>4.3423308000000004E-3</v>
      </c>
      <c r="AR32" s="101">
        <v>0.68311059110000005</v>
      </c>
      <c r="AS32" s="101">
        <v>0.52572129489999997</v>
      </c>
      <c r="AT32" s="101">
        <v>0.88761875209999996</v>
      </c>
      <c r="AU32" s="100">
        <v>1</v>
      </c>
      <c r="AV32" s="100" t="s">
        <v>28</v>
      </c>
      <c r="AW32" s="100" t="s">
        <v>28</v>
      </c>
      <c r="AX32" s="100" t="s">
        <v>231</v>
      </c>
      <c r="AY32" s="100" t="s">
        <v>28</v>
      </c>
      <c r="AZ32" s="100" t="s">
        <v>28</v>
      </c>
      <c r="BA32" s="100" t="s">
        <v>28</v>
      </c>
      <c r="BB32" s="100" t="s">
        <v>28</v>
      </c>
      <c r="BC32" s="110" t="s">
        <v>240</v>
      </c>
      <c r="BD32" s="111">
        <v>804</v>
      </c>
      <c r="BE32" s="111">
        <v>592</v>
      </c>
      <c r="BF32" s="111">
        <v>506</v>
      </c>
    </row>
    <row r="33" spans="1:93" x14ac:dyDescent="0.3">
      <c r="A33" s="10"/>
      <c r="B33" t="s">
        <v>71</v>
      </c>
      <c r="C33" s="100">
        <v>949</v>
      </c>
      <c r="D33" s="114">
        <v>14779</v>
      </c>
      <c r="E33" s="109">
        <v>7.1095017699999999E-2</v>
      </c>
      <c r="F33" s="101">
        <v>5.56952603E-2</v>
      </c>
      <c r="G33" s="101">
        <v>9.0752813000000002E-2</v>
      </c>
      <c r="H33" s="101">
        <v>0.56689619879999997</v>
      </c>
      <c r="I33" s="103">
        <v>6.4212734300000004E-2</v>
      </c>
      <c r="J33" s="101">
        <v>6.0254570100000002E-2</v>
      </c>
      <c r="K33" s="101">
        <v>6.8430912999999996E-2</v>
      </c>
      <c r="L33" s="101">
        <v>1.0739285116999999</v>
      </c>
      <c r="M33" s="101">
        <v>0.84130688669999998</v>
      </c>
      <c r="N33" s="101">
        <v>1.3708700908</v>
      </c>
      <c r="O33" s="114">
        <v>1008</v>
      </c>
      <c r="P33" s="114">
        <v>17236</v>
      </c>
      <c r="Q33" s="109">
        <v>6.2759645000000003E-2</v>
      </c>
      <c r="R33" s="101">
        <v>4.91927635E-2</v>
      </c>
      <c r="S33" s="101">
        <v>8.0068139199999999E-2</v>
      </c>
      <c r="T33" s="101">
        <v>0.89313889030000004</v>
      </c>
      <c r="U33" s="103">
        <v>5.8482246500000001E-2</v>
      </c>
      <c r="V33" s="101">
        <v>5.4981137200000002E-2</v>
      </c>
      <c r="W33" s="101">
        <v>6.2206300700000002E-2</v>
      </c>
      <c r="X33" s="101">
        <v>1.0168338079000001</v>
      </c>
      <c r="Y33" s="101">
        <v>0.79702275339999995</v>
      </c>
      <c r="Z33" s="101">
        <v>1.2972665942999999</v>
      </c>
      <c r="AA33" s="114">
        <v>870</v>
      </c>
      <c r="AB33" s="114">
        <v>16673</v>
      </c>
      <c r="AC33" s="109">
        <v>5.2472960499999999E-2</v>
      </c>
      <c r="AD33" s="101">
        <v>4.1057252299999999E-2</v>
      </c>
      <c r="AE33" s="101">
        <v>6.7062733999999999E-2</v>
      </c>
      <c r="AF33" s="101">
        <v>0.96587563350000005</v>
      </c>
      <c r="AG33" s="103">
        <v>5.2180171499999997E-2</v>
      </c>
      <c r="AH33" s="101">
        <v>4.8825541399999998E-2</v>
      </c>
      <c r="AI33" s="101">
        <v>5.5765286499999997E-2</v>
      </c>
      <c r="AJ33" s="101">
        <v>0.99465930030000005</v>
      </c>
      <c r="AK33" s="101">
        <v>0.77826708050000004</v>
      </c>
      <c r="AL33" s="101">
        <v>1.2712180026</v>
      </c>
      <c r="AM33" s="101">
        <v>0.1683227672</v>
      </c>
      <c r="AN33" s="101">
        <v>0.83609396709999995</v>
      </c>
      <c r="AO33" s="101">
        <v>0.64810518920000004</v>
      </c>
      <c r="AP33" s="101">
        <v>1.078610592</v>
      </c>
      <c r="AQ33" s="101">
        <v>0.33503731450000002</v>
      </c>
      <c r="AR33" s="101">
        <v>0.88275728750000004</v>
      </c>
      <c r="AS33" s="101">
        <v>0.68506238320000001</v>
      </c>
      <c r="AT33" s="101">
        <v>1.1375028723</v>
      </c>
      <c r="AU33" s="100" t="s">
        <v>28</v>
      </c>
      <c r="AV33" s="100" t="s">
        <v>28</v>
      </c>
      <c r="AW33" s="100" t="s">
        <v>28</v>
      </c>
      <c r="AX33" s="100" t="s">
        <v>28</v>
      </c>
      <c r="AY33" s="100" t="s">
        <v>28</v>
      </c>
      <c r="AZ33" s="100" t="s">
        <v>28</v>
      </c>
      <c r="BA33" s="100" t="s">
        <v>28</v>
      </c>
      <c r="BB33" s="100" t="s">
        <v>28</v>
      </c>
      <c r="BC33" s="110" t="s">
        <v>28</v>
      </c>
      <c r="BD33" s="111">
        <v>949</v>
      </c>
      <c r="BE33" s="111">
        <v>1008</v>
      </c>
      <c r="BF33" s="111">
        <v>870</v>
      </c>
    </row>
    <row r="34" spans="1:93" x14ac:dyDescent="0.3">
      <c r="A34" s="10"/>
      <c r="B34" t="s">
        <v>77</v>
      </c>
      <c r="C34" s="100">
        <v>537</v>
      </c>
      <c r="D34" s="114">
        <v>7259</v>
      </c>
      <c r="E34" s="109">
        <v>8.51065669E-2</v>
      </c>
      <c r="F34" s="101">
        <v>6.6115148200000001E-2</v>
      </c>
      <c r="G34" s="101">
        <v>0.1095532253</v>
      </c>
      <c r="H34" s="101">
        <v>5.1187458800000002E-2</v>
      </c>
      <c r="I34" s="103">
        <v>7.3977131799999998E-2</v>
      </c>
      <c r="J34" s="101">
        <v>6.7977538000000004E-2</v>
      </c>
      <c r="K34" s="101">
        <v>8.0506240600000001E-2</v>
      </c>
      <c r="L34" s="101">
        <v>1.2855805044999999</v>
      </c>
      <c r="M34" s="101">
        <v>0.99870490209999996</v>
      </c>
      <c r="N34" s="101">
        <v>1.6548604398</v>
      </c>
      <c r="O34" s="114">
        <v>517</v>
      </c>
      <c r="P34" s="114">
        <v>7509</v>
      </c>
      <c r="Q34" s="109">
        <v>7.8883128100000005E-2</v>
      </c>
      <c r="R34" s="101">
        <v>6.1188608200000001E-2</v>
      </c>
      <c r="S34" s="101">
        <v>0.1016945486</v>
      </c>
      <c r="T34" s="101">
        <v>5.8336516400000003E-2</v>
      </c>
      <c r="U34" s="103">
        <v>6.8850712499999994E-2</v>
      </c>
      <c r="V34" s="101">
        <v>6.3164438200000006E-2</v>
      </c>
      <c r="W34" s="101">
        <v>7.5048884199999999E-2</v>
      </c>
      <c r="X34" s="101">
        <v>1.2780670051</v>
      </c>
      <c r="Y34" s="101">
        <v>0.99137981929999996</v>
      </c>
      <c r="Z34" s="101">
        <v>1.6476583825</v>
      </c>
      <c r="AA34" s="114">
        <v>442</v>
      </c>
      <c r="AB34" s="114">
        <v>7933</v>
      </c>
      <c r="AC34" s="109">
        <v>6.04820093E-2</v>
      </c>
      <c r="AD34" s="101">
        <v>4.6802913799999998E-2</v>
      </c>
      <c r="AE34" s="101">
        <v>7.8159096299999994E-2</v>
      </c>
      <c r="AF34" s="101">
        <v>0.2960685247</v>
      </c>
      <c r="AG34" s="103">
        <v>5.5716626700000001E-2</v>
      </c>
      <c r="AH34" s="101">
        <v>5.0757156800000001E-2</v>
      </c>
      <c r="AI34" s="101">
        <v>6.1160685399999998E-2</v>
      </c>
      <c r="AJ34" s="101">
        <v>1.1464760594000001</v>
      </c>
      <c r="AK34" s="101">
        <v>0.88717985460000004</v>
      </c>
      <c r="AL34" s="101">
        <v>1.4815568096</v>
      </c>
      <c r="AM34" s="101">
        <v>5.8308354499999999E-2</v>
      </c>
      <c r="AN34" s="101">
        <v>0.76672934699999995</v>
      </c>
      <c r="AO34" s="101">
        <v>0.58240747049999997</v>
      </c>
      <c r="AP34" s="101">
        <v>1.0093859048</v>
      </c>
      <c r="AQ34" s="101">
        <v>0.5833582678</v>
      </c>
      <c r="AR34" s="101">
        <v>0.92687475180000001</v>
      </c>
      <c r="AS34" s="101">
        <v>0.70660031000000001</v>
      </c>
      <c r="AT34" s="101">
        <v>1.2158171932999999</v>
      </c>
      <c r="AU34" s="100" t="s">
        <v>28</v>
      </c>
      <c r="AV34" s="100" t="s">
        <v>28</v>
      </c>
      <c r="AW34" s="100" t="s">
        <v>28</v>
      </c>
      <c r="AX34" s="100" t="s">
        <v>28</v>
      </c>
      <c r="AY34" s="100" t="s">
        <v>28</v>
      </c>
      <c r="AZ34" s="100" t="s">
        <v>28</v>
      </c>
      <c r="BA34" s="100" t="s">
        <v>28</v>
      </c>
      <c r="BB34" s="100" t="s">
        <v>28</v>
      </c>
      <c r="BC34" s="110" t="s">
        <v>28</v>
      </c>
      <c r="BD34" s="111">
        <v>537</v>
      </c>
      <c r="BE34" s="111">
        <v>517</v>
      </c>
      <c r="BF34" s="111">
        <v>442</v>
      </c>
    </row>
    <row r="35" spans="1:93" x14ac:dyDescent="0.3">
      <c r="A35" s="10"/>
      <c r="B35" t="s">
        <v>79</v>
      </c>
      <c r="C35" s="100">
        <v>1165</v>
      </c>
      <c r="D35" s="114">
        <v>14865</v>
      </c>
      <c r="E35" s="109">
        <v>7.9623056400000003E-2</v>
      </c>
      <c r="F35" s="101">
        <v>6.2472427499999997E-2</v>
      </c>
      <c r="G35" s="101">
        <v>0.10148206749999999</v>
      </c>
      <c r="H35" s="101">
        <v>0.13580537940000001</v>
      </c>
      <c r="I35" s="103">
        <v>7.8372014800000001E-2</v>
      </c>
      <c r="J35" s="101">
        <v>7.3998439799999996E-2</v>
      </c>
      <c r="K35" s="101">
        <v>8.3004083899999997E-2</v>
      </c>
      <c r="L35" s="101">
        <v>1.2027491265000001</v>
      </c>
      <c r="M35" s="101">
        <v>0.94367964599999998</v>
      </c>
      <c r="N35" s="101">
        <v>1.5329412555999999</v>
      </c>
      <c r="O35" s="114">
        <v>1169</v>
      </c>
      <c r="P35" s="114">
        <v>15569</v>
      </c>
      <c r="Q35" s="109">
        <v>7.2421873299999995E-2</v>
      </c>
      <c r="R35" s="101">
        <v>5.6802197899999997E-2</v>
      </c>
      <c r="S35" s="101">
        <v>9.2336704000000006E-2</v>
      </c>
      <c r="T35" s="101">
        <v>0.19705893760000001</v>
      </c>
      <c r="U35" s="103">
        <v>7.5085104999999999E-2</v>
      </c>
      <c r="V35" s="101">
        <v>7.0901928200000006E-2</v>
      </c>
      <c r="W35" s="101">
        <v>7.9515086999999998E-2</v>
      </c>
      <c r="X35" s="101">
        <v>1.1733815453000001</v>
      </c>
      <c r="Y35" s="101">
        <v>0.92031105670000002</v>
      </c>
      <c r="Z35" s="101">
        <v>1.4960422791000001</v>
      </c>
      <c r="AA35" s="114">
        <v>957</v>
      </c>
      <c r="AB35" s="114">
        <v>15851</v>
      </c>
      <c r="AC35" s="109">
        <v>5.7943554199999997E-2</v>
      </c>
      <c r="AD35" s="101">
        <v>4.5354760399999999E-2</v>
      </c>
      <c r="AE35" s="101">
        <v>7.4026528600000002E-2</v>
      </c>
      <c r="AF35" s="101">
        <v>0.45285902900000002</v>
      </c>
      <c r="AG35" s="103">
        <v>6.03747398E-2</v>
      </c>
      <c r="AH35" s="101">
        <v>5.6668254199999997E-2</v>
      </c>
      <c r="AI35" s="101">
        <v>6.4323654399999999E-2</v>
      </c>
      <c r="AJ35" s="101">
        <v>1.0983579822</v>
      </c>
      <c r="AK35" s="101">
        <v>0.85972915930000005</v>
      </c>
      <c r="AL35" s="101">
        <v>1.4032212864</v>
      </c>
      <c r="AM35" s="101">
        <v>8.4902657500000006E-2</v>
      </c>
      <c r="AN35" s="101">
        <v>0.80008361480000001</v>
      </c>
      <c r="AO35" s="101">
        <v>0.62078894600000001</v>
      </c>
      <c r="AP35" s="101">
        <v>1.0311617093000001</v>
      </c>
      <c r="AQ35" s="101">
        <v>0.45996557230000001</v>
      </c>
      <c r="AR35" s="101">
        <v>0.90955907229999999</v>
      </c>
      <c r="AS35" s="101">
        <v>0.70734071009999999</v>
      </c>
      <c r="AT35" s="101">
        <v>1.1695887062999999</v>
      </c>
      <c r="AU35" s="100" t="s">
        <v>28</v>
      </c>
      <c r="AV35" s="100" t="s">
        <v>28</v>
      </c>
      <c r="AW35" s="100" t="s">
        <v>28</v>
      </c>
      <c r="AX35" s="100" t="s">
        <v>28</v>
      </c>
      <c r="AY35" s="100" t="s">
        <v>28</v>
      </c>
      <c r="AZ35" s="100" t="s">
        <v>28</v>
      </c>
      <c r="BA35" s="100" t="s">
        <v>28</v>
      </c>
      <c r="BB35" s="100" t="s">
        <v>28</v>
      </c>
      <c r="BC35" s="110" t="s">
        <v>28</v>
      </c>
      <c r="BD35" s="111">
        <v>1165</v>
      </c>
      <c r="BE35" s="111">
        <v>1169</v>
      </c>
      <c r="BF35" s="111">
        <v>957</v>
      </c>
    </row>
    <row r="36" spans="1:93" x14ac:dyDescent="0.3">
      <c r="A36" s="10"/>
      <c r="B36" t="s">
        <v>80</v>
      </c>
      <c r="C36" s="100">
        <v>571</v>
      </c>
      <c r="D36" s="114">
        <v>6190</v>
      </c>
      <c r="E36" s="109">
        <v>0.104487413</v>
      </c>
      <c r="F36" s="101">
        <v>8.1420719799999999E-2</v>
      </c>
      <c r="G36" s="101">
        <v>0.13408895800000001</v>
      </c>
      <c r="H36" s="101">
        <v>3.358212E-4</v>
      </c>
      <c r="I36" s="103">
        <v>9.2245557399999997E-2</v>
      </c>
      <c r="J36" s="101">
        <v>8.4981380800000006E-2</v>
      </c>
      <c r="K36" s="101">
        <v>0.100130673</v>
      </c>
      <c r="L36" s="101">
        <v>1.5783386180000001</v>
      </c>
      <c r="M36" s="101">
        <v>1.2299038004</v>
      </c>
      <c r="N36" s="101">
        <v>2.0254858895000001</v>
      </c>
      <c r="O36" s="114">
        <v>524</v>
      </c>
      <c r="P36" s="114">
        <v>6235</v>
      </c>
      <c r="Q36" s="109">
        <v>9.5352041200000001E-2</v>
      </c>
      <c r="R36" s="101">
        <v>7.4179974999999995E-2</v>
      </c>
      <c r="S36" s="101">
        <v>0.1225669295</v>
      </c>
      <c r="T36" s="101">
        <v>6.8550109999999996E-4</v>
      </c>
      <c r="U36" s="103">
        <v>8.4041700100000005E-2</v>
      </c>
      <c r="V36" s="101">
        <v>7.7145379E-2</v>
      </c>
      <c r="W36" s="101">
        <v>9.1554509699999995E-2</v>
      </c>
      <c r="X36" s="101">
        <v>1.5448968719</v>
      </c>
      <c r="Y36" s="101">
        <v>1.2018663669</v>
      </c>
      <c r="Z36" s="101">
        <v>1.985833376</v>
      </c>
      <c r="AA36" s="114">
        <v>456</v>
      </c>
      <c r="AB36" s="114">
        <v>6560</v>
      </c>
      <c r="AC36" s="109">
        <v>7.8002191100000007E-2</v>
      </c>
      <c r="AD36" s="101">
        <v>6.0516594299999997E-2</v>
      </c>
      <c r="AE36" s="101">
        <v>0.1005400566</v>
      </c>
      <c r="AF36" s="101">
        <v>2.5285337000000001E-3</v>
      </c>
      <c r="AG36" s="103">
        <v>6.9512195099999993E-2</v>
      </c>
      <c r="AH36" s="101">
        <v>6.3416145100000001E-2</v>
      </c>
      <c r="AI36" s="101">
        <v>7.6194244600000002E-2</v>
      </c>
      <c r="AJ36" s="101">
        <v>1.4785825697999999</v>
      </c>
      <c r="AK36" s="101">
        <v>1.1471316414999999</v>
      </c>
      <c r="AL36" s="101">
        <v>1.9058025570999999</v>
      </c>
      <c r="AM36" s="101">
        <v>0.14464712299999999</v>
      </c>
      <c r="AN36" s="101">
        <v>0.81804427140000002</v>
      </c>
      <c r="AO36" s="101">
        <v>0.62456928850000004</v>
      </c>
      <c r="AP36" s="101">
        <v>1.0714526673</v>
      </c>
      <c r="AQ36" s="101">
        <v>0.49982023440000001</v>
      </c>
      <c r="AR36" s="101">
        <v>0.91256964340000002</v>
      </c>
      <c r="AS36" s="101">
        <v>0.69960603980000002</v>
      </c>
      <c r="AT36" s="101">
        <v>1.1903604408999999</v>
      </c>
      <c r="AU36" s="100">
        <v>1</v>
      </c>
      <c r="AV36" s="100">
        <v>2</v>
      </c>
      <c r="AW36" s="100">
        <v>3</v>
      </c>
      <c r="AX36" s="100" t="s">
        <v>28</v>
      </c>
      <c r="AY36" s="100" t="s">
        <v>28</v>
      </c>
      <c r="AZ36" s="100" t="s">
        <v>28</v>
      </c>
      <c r="BA36" s="100" t="s">
        <v>28</v>
      </c>
      <c r="BB36" s="100" t="s">
        <v>28</v>
      </c>
      <c r="BC36" s="110" t="s">
        <v>235</v>
      </c>
      <c r="BD36" s="111">
        <v>571</v>
      </c>
      <c r="BE36" s="111">
        <v>524</v>
      </c>
      <c r="BF36" s="111">
        <v>456</v>
      </c>
      <c r="BQ36" s="52"/>
    </row>
    <row r="37" spans="1:93" s="3" customFormat="1" x14ac:dyDescent="0.3">
      <c r="A37" s="10"/>
      <c r="B37" s="3" t="s">
        <v>134</v>
      </c>
      <c r="C37" s="106">
        <v>659</v>
      </c>
      <c r="D37" s="113">
        <v>13571</v>
      </c>
      <c r="E37" s="102">
        <v>5.2639029300000001E-2</v>
      </c>
      <c r="F37" s="107">
        <v>4.0988740400000001E-2</v>
      </c>
      <c r="G37" s="107">
        <v>6.7600696599999996E-2</v>
      </c>
      <c r="H37" s="107">
        <v>7.2490629500000001E-2</v>
      </c>
      <c r="I37" s="108">
        <v>4.8559428199999997E-2</v>
      </c>
      <c r="J37" s="107">
        <v>4.4989944699999999E-2</v>
      </c>
      <c r="K37" s="107">
        <v>5.2412113000000003E-2</v>
      </c>
      <c r="L37" s="107">
        <v>0.79514087209999995</v>
      </c>
      <c r="M37" s="107">
        <v>0.61915698689999998</v>
      </c>
      <c r="N37" s="107">
        <v>1.0211449114</v>
      </c>
      <c r="O37" s="113">
        <v>696</v>
      </c>
      <c r="P37" s="113">
        <v>14731</v>
      </c>
      <c r="Q37" s="102">
        <v>5.14356932E-2</v>
      </c>
      <c r="R37" s="107">
        <v>4.0027108399999997E-2</v>
      </c>
      <c r="S37" s="107">
        <v>6.6095969500000004E-2</v>
      </c>
      <c r="T37" s="107">
        <v>0.1542500419</v>
      </c>
      <c r="U37" s="108">
        <v>4.72473016E-2</v>
      </c>
      <c r="V37" s="107">
        <v>4.3864410700000002E-2</v>
      </c>
      <c r="W37" s="107">
        <v>5.0891086299999999E-2</v>
      </c>
      <c r="X37" s="107">
        <v>0.83336277339999998</v>
      </c>
      <c r="Y37" s="107">
        <v>0.64852051170000002</v>
      </c>
      <c r="Z37" s="107">
        <v>1.0708890459</v>
      </c>
      <c r="AA37" s="113">
        <v>713</v>
      </c>
      <c r="AB37" s="113">
        <v>16674</v>
      </c>
      <c r="AC37" s="102">
        <v>4.2571643999999999E-2</v>
      </c>
      <c r="AD37" s="107">
        <v>3.3182202700000003E-2</v>
      </c>
      <c r="AE37" s="107">
        <v>5.4617979599999998E-2</v>
      </c>
      <c r="AF37" s="107">
        <v>9.1614810000000005E-2</v>
      </c>
      <c r="AG37" s="108">
        <v>4.2761185100000002E-2</v>
      </c>
      <c r="AH37" s="107">
        <v>3.9734887199999999E-2</v>
      </c>
      <c r="AI37" s="107">
        <v>4.6017972599999998E-2</v>
      </c>
      <c r="AJ37" s="107">
        <v>0.80697336639999995</v>
      </c>
      <c r="AK37" s="107">
        <v>0.62899036310000001</v>
      </c>
      <c r="AL37" s="107">
        <v>1.0353195411</v>
      </c>
      <c r="AM37" s="107">
        <v>0.1621593345</v>
      </c>
      <c r="AN37" s="107">
        <v>0.82766735150000004</v>
      </c>
      <c r="AO37" s="107">
        <v>0.63486133590000005</v>
      </c>
      <c r="AP37" s="107">
        <v>1.0790281373999999</v>
      </c>
      <c r="AQ37" s="107">
        <v>0.86476309979999999</v>
      </c>
      <c r="AR37" s="107">
        <v>0.97713985069999998</v>
      </c>
      <c r="AS37" s="107">
        <v>0.74882333919999999</v>
      </c>
      <c r="AT37" s="107">
        <v>1.2750701503999999</v>
      </c>
      <c r="AU37" s="106" t="s">
        <v>28</v>
      </c>
      <c r="AV37" s="106" t="s">
        <v>28</v>
      </c>
      <c r="AW37" s="106" t="s">
        <v>28</v>
      </c>
      <c r="AX37" s="106" t="s">
        <v>28</v>
      </c>
      <c r="AY37" s="106" t="s">
        <v>28</v>
      </c>
      <c r="AZ37" s="106" t="s">
        <v>28</v>
      </c>
      <c r="BA37" s="106" t="s">
        <v>28</v>
      </c>
      <c r="BB37" s="106" t="s">
        <v>28</v>
      </c>
      <c r="BC37" s="104" t="s">
        <v>28</v>
      </c>
      <c r="BD37" s="105">
        <v>659</v>
      </c>
      <c r="BE37" s="105">
        <v>696</v>
      </c>
      <c r="BF37" s="105">
        <v>713</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100">
        <v>548</v>
      </c>
      <c r="D38" s="114">
        <v>7929</v>
      </c>
      <c r="E38" s="109">
        <v>5.8938518799999999E-2</v>
      </c>
      <c r="F38" s="101">
        <v>4.5576446899999998E-2</v>
      </c>
      <c r="G38" s="101">
        <v>7.6218073900000002E-2</v>
      </c>
      <c r="H38" s="101">
        <v>0.37571840499999998</v>
      </c>
      <c r="I38" s="103">
        <v>6.9113381299999999E-2</v>
      </c>
      <c r="J38" s="101">
        <v>6.3562447699999997E-2</v>
      </c>
      <c r="K38" s="101">
        <v>7.5149080100000001E-2</v>
      </c>
      <c r="L38" s="101">
        <v>0.89029805169999998</v>
      </c>
      <c r="M38" s="101">
        <v>0.68845676300000003</v>
      </c>
      <c r="N38" s="101">
        <v>1.1513150331999999</v>
      </c>
      <c r="O38" s="114">
        <v>589</v>
      </c>
      <c r="P38" s="114">
        <v>7995</v>
      </c>
      <c r="Q38" s="109">
        <v>6.2133980900000003E-2</v>
      </c>
      <c r="R38" s="101">
        <v>4.81141842E-2</v>
      </c>
      <c r="S38" s="101">
        <v>8.0238949099999998E-2</v>
      </c>
      <c r="T38" s="101">
        <v>0.95920033530000004</v>
      </c>
      <c r="U38" s="103">
        <v>7.3671044399999996E-2</v>
      </c>
      <c r="V38" s="101">
        <v>6.7955353800000007E-2</v>
      </c>
      <c r="W38" s="101">
        <v>7.9867478800000002E-2</v>
      </c>
      <c r="X38" s="101">
        <v>1.006696778</v>
      </c>
      <c r="Y38" s="101">
        <v>0.7795475771</v>
      </c>
      <c r="Z38" s="101">
        <v>1.3000340616999999</v>
      </c>
      <c r="AA38" s="114">
        <v>475</v>
      </c>
      <c r="AB38" s="114">
        <v>8179</v>
      </c>
      <c r="AC38" s="109">
        <v>4.5941322100000001E-2</v>
      </c>
      <c r="AD38" s="101">
        <v>3.5373733900000003E-2</v>
      </c>
      <c r="AE38" s="101">
        <v>5.96658833E-2</v>
      </c>
      <c r="AF38" s="101">
        <v>0.29978484170000003</v>
      </c>
      <c r="AG38" s="103">
        <v>5.8075559399999997E-2</v>
      </c>
      <c r="AH38" s="101">
        <v>5.3080816699999998E-2</v>
      </c>
      <c r="AI38" s="101">
        <v>6.3540292100000006E-2</v>
      </c>
      <c r="AJ38" s="101">
        <v>0.87084782029999996</v>
      </c>
      <c r="AK38" s="101">
        <v>0.67053227059999998</v>
      </c>
      <c r="AL38" s="101">
        <v>1.131005858</v>
      </c>
      <c r="AM38" s="101">
        <v>3.5329722500000001E-2</v>
      </c>
      <c r="AN38" s="101">
        <v>0.73939125510000003</v>
      </c>
      <c r="AO38" s="101">
        <v>0.55815868229999999</v>
      </c>
      <c r="AP38" s="101">
        <v>0.97946954070000003</v>
      </c>
      <c r="AQ38" s="101">
        <v>0.70892367830000003</v>
      </c>
      <c r="AR38" s="101">
        <v>1.0542168719</v>
      </c>
      <c r="AS38" s="101">
        <v>0.79898710770000003</v>
      </c>
      <c r="AT38" s="101">
        <v>1.3909776544000001</v>
      </c>
      <c r="AU38" s="100" t="s">
        <v>28</v>
      </c>
      <c r="AV38" s="100" t="s">
        <v>28</v>
      </c>
      <c r="AW38" s="100" t="s">
        <v>28</v>
      </c>
      <c r="AX38" s="100" t="s">
        <v>28</v>
      </c>
      <c r="AY38" s="100" t="s">
        <v>28</v>
      </c>
      <c r="AZ38" s="100" t="s">
        <v>28</v>
      </c>
      <c r="BA38" s="100" t="s">
        <v>28</v>
      </c>
      <c r="BB38" s="100" t="s">
        <v>28</v>
      </c>
      <c r="BC38" s="110" t="s">
        <v>28</v>
      </c>
      <c r="BD38" s="111">
        <v>548</v>
      </c>
      <c r="BE38" s="111">
        <v>589</v>
      </c>
      <c r="BF38" s="111">
        <v>475</v>
      </c>
    </row>
    <row r="39" spans="1:93" x14ac:dyDescent="0.3">
      <c r="A39" s="10"/>
      <c r="B39" t="s">
        <v>142</v>
      </c>
      <c r="C39" s="100">
        <v>475</v>
      </c>
      <c r="D39" s="114">
        <v>8167</v>
      </c>
      <c r="E39" s="109">
        <v>5.9342819900000003E-2</v>
      </c>
      <c r="F39" s="101">
        <v>4.5935298800000003E-2</v>
      </c>
      <c r="G39" s="101">
        <v>7.6663706600000006E-2</v>
      </c>
      <c r="H39" s="101">
        <v>0.40260678599999999</v>
      </c>
      <c r="I39" s="103">
        <v>5.8160891399999998E-2</v>
      </c>
      <c r="J39" s="101">
        <v>5.3158809799999998E-2</v>
      </c>
      <c r="K39" s="101">
        <v>6.3633653600000006E-2</v>
      </c>
      <c r="L39" s="101">
        <v>0.89640523750000001</v>
      </c>
      <c r="M39" s="101">
        <v>0.69387741479999998</v>
      </c>
      <c r="N39" s="101">
        <v>1.1580465551000001</v>
      </c>
      <c r="O39" s="114">
        <v>455</v>
      </c>
      <c r="P39" s="114">
        <v>8768</v>
      </c>
      <c r="Q39" s="109">
        <v>5.1726992899999998E-2</v>
      </c>
      <c r="R39" s="101">
        <v>3.9946937299999999E-2</v>
      </c>
      <c r="S39" s="101">
        <v>6.6980899600000005E-2</v>
      </c>
      <c r="T39" s="101">
        <v>0.18035536769999999</v>
      </c>
      <c r="U39" s="103">
        <v>5.1893248199999999E-2</v>
      </c>
      <c r="V39" s="101">
        <v>4.7337564700000001E-2</v>
      </c>
      <c r="W39" s="101">
        <v>5.6887362599999998E-2</v>
      </c>
      <c r="X39" s="101">
        <v>0.83808242050000004</v>
      </c>
      <c r="Y39" s="101">
        <v>0.64722157599999997</v>
      </c>
      <c r="Z39" s="101">
        <v>1.085226713</v>
      </c>
      <c r="AA39" s="114">
        <v>511</v>
      </c>
      <c r="AB39" s="114">
        <v>9270</v>
      </c>
      <c r="AC39" s="109">
        <v>5.3160289499999999E-2</v>
      </c>
      <c r="AD39" s="101">
        <v>4.1153660600000003E-2</v>
      </c>
      <c r="AE39" s="101">
        <v>6.8669866600000004E-2</v>
      </c>
      <c r="AF39" s="101">
        <v>0.95324213390000001</v>
      </c>
      <c r="AG39" s="103">
        <v>5.5124056099999999E-2</v>
      </c>
      <c r="AH39" s="101">
        <v>5.0545934100000002E-2</v>
      </c>
      <c r="AI39" s="101">
        <v>6.0116834600000002E-2</v>
      </c>
      <c r="AJ39" s="101">
        <v>1.007688071</v>
      </c>
      <c r="AK39" s="101">
        <v>0.78009456389999998</v>
      </c>
      <c r="AL39" s="101">
        <v>1.3016822516</v>
      </c>
      <c r="AM39" s="101">
        <v>0.8475657056</v>
      </c>
      <c r="AN39" s="101">
        <v>1.0277088719</v>
      </c>
      <c r="AO39" s="101">
        <v>0.77775063860000004</v>
      </c>
      <c r="AP39" s="101">
        <v>1.3580002035000001</v>
      </c>
      <c r="AQ39" s="101">
        <v>0.3341935587</v>
      </c>
      <c r="AR39" s="101">
        <v>0.87166388480000001</v>
      </c>
      <c r="AS39" s="101">
        <v>0.65960351409999995</v>
      </c>
      <c r="AT39" s="101">
        <v>1.1519009706000001</v>
      </c>
      <c r="AU39" s="100" t="s">
        <v>28</v>
      </c>
      <c r="AV39" s="100" t="s">
        <v>28</v>
      </c>
      <c r="AW39" s="100" t="s">
        <v>28</v>
      </c>
      <c r="AX39" s="100" t="s">
        <v>28</v>
      </c>
      <c r="AY39" s="100" t="s">
        <v>28</v>
      </c>
      <c r="AZ39" s="100" t="s">
        <v>28</v>
      </c>
      <c r="BA39" s="100" t="s">
        <v>28</v>
      </c>
      <c r="BB39" s="100" t="s">
        <v>28</v>
      </c>
      <c r="BC39" s="110" t="s">
        <v>28</v>
      </c>
      <c r="BD39" s="111">
        <v>475</v>
      </c>
      <c r="BE39" s="111">
        <v>455</v>
      </c>
      <c r="BF39" s="111">
        <v>511</v>
      </c>
    </row>
    <row r="40" spans="1:93" x14ac:dyDescent="0.3">
      <c r="A40" s="10"/>
      <c r="B40" t="s">
        <v>138</v>
      </c>
      <c r="C40" s="100">
        <v>793</v>
      </c>
      <c r="D40" s="114">
        <v>16476</v>
      </c>
      <c r="E40" s="109">
        <v>5.1770923000000003E-2</v>
      </c>
      <c r="F40" s="101">
        <v>4.03463077E-2</v>
      </c>
      <c r="G40" s="101">
        <v>6.6430576300000002E-2</v>
      </c>
      <c r="H40" s="101">
        <v>5.3268642499999998E-2</v>
      </c>
      <c r="I40" s="103">
        <v>4.8130614199999998E-2</v>
      </c>
      <c r="J40" s="101">
        <v>4.4894625299999998E-2</v>
      </c>
      <c r="K40" s="101">
        <v>5.1599852100000003E-2</v>
      </c>
      <c r="L40" s="101">
        <v>0.78202766000000001</v>
      </c>
      <c r="M40" s="101">
        <v>0.60945269589999995</v>
      </c>
      <c r="N40" s="101">
        <v>1.0034696133000001</v>
      </c>
      <c r="O40" s="114">
        <v>894</v>
      </c>
      <c r="P40" s="114">
        <v>16749</v>
      </c>
      <c r="Q40" s="109">
        <v>5.1705966200000002E-2</v>
      </c>
      <c r="R40" s="101">
        <v>4.0355169900000001E-2</v>
      </c>
      <c r="S40" s="101">
        <v>6.6249428400000004E-2</v>
      </c>
      <c r="T40" s="101">
        <v>0.16150426579999999</v>
      </c>
      <c r="U40" s="103">
        <v>5.3376320999999997E-2</v>
      </c>
      <c r="V40" s="101">
        <v>4.99896617E-2</v>
      </c>
      <c r="W40" s="101">
        <v>5.6992416900000002E-2</v>
      </c>
      <c r="X40" s="101">
        <v>0.8377417452</v>
      </c>
      <c r="Y40" s="101">
        <v>0.6538357749</v>
      </c>
      <c r="Z40" s="101">
        <v>1.0733753926</v>
      </c>
      <c r="AA40" s="114">
        <v>807</v>
      </c>
      <c r="AB40" s="114">
        <v>17393</v>
      </c>
      <c r="AC40" s="109">
        <v>4.4110275800000001E-2</v>
      </c>
      <c r="AD40" s="101">
        <v>3.4389753000000002E-2</v>
      </c>
      <c r="AE40" s="101">
        <v>5.65783776E-2</v>
      </c>
      <c r="AF40" s="101">
        <v>0.158826316</v>
      </c>
      <c r="AG40" s="103">
        <v>4.6397976200000003E-2</v>
      </c>
      <c r="AH40" s="101">
        <v>4.3304728899999999E-2</v>
      </c>
      <c r="AI40" s="101">
        <v>4.9712173399999997E-2</v>
      </c>
      <c r="AJ40" s="101">
        <v>0.83613913959999997</v>
      </c>
      <c r="AK40" s="101">
        <v>0.65188026939999999</v>
      </c>
      <c r="AL40" s="101">
        <v>1.0724801679</v>
      </c>
      <c r="AM40" s="101">
        <v>0.2349819433</v>
      </c>
      <c r="AN40" s="101">
        <v>0.85309837629999996</v>
      </c>
      <c r="AO40" s="101">
        <v>0.65633450110000002</v>
      </c>
      <c r="AP40" s="101">
        <v>1.1088504997999999</v>
      </c>
      <c r="AQ40" s="101">
        <v>0.99252308410000001</v>
      </c>
      <c r="AR40" s="101">
        <v>0.99874530269999995</v>
      </c>
      <c r="AS40" s="101">
        <v>0.76809561920000002</v>
      </c>
      <c r="AT40" s="101">
        <v>1.2986562543</v>
      </c>
      <c r="AU40" s="100" t="s">
        <v>28</v>
      </c>
      <c r="AV40" s="100" t="s">
        <v>28</v>
      </c>
      <c r="AW40" s="100" t="s">
        <v>28</v>
      </c>
      <c r="AX40" s="100" t="s">
        <v>28</v>
      </c>
      <c r="AY40" s="100" t="s">
        <v>28</v>
      </c>
      <c r="AZ40" s="100" t="s">
        <v>28</v>
      </c>
      <c r="BA40" s="100" t="s">
        <v>28</v>
      </c>
      <c r="BB40" s="100" t="s">
        <v>28</v>
      </c>
      <c r="BC40" s="110" t="s">
        <v>28</v>
      </c>
      <c r="BD40" s="111">
        <v>793</v>
      </c>
      <c r="BE40" s="111">
        <v>894</v>
      </c>
      <c r="BF40" s="111">
        <v>807</v>
      </c>
    </row>
    <row r="41" spans="1:93" x14ac:dyDescent="0.3">
      <c r="A41" s="10"/>
      <c r="B41" t="s">
        <v>141</v>
      </c>
      <c r="C41" s="100">
        <v>346</v>
      </c>
      <c r="D41" s="114">
        <v>4929</v>
      </c>
      <c r="E41" s="109">
        <v>7.0863041399999993E-2</v>
      </c>
      <c r="F41" s="101">
        <v>5.4650946700000001E-2</v>
      </c>
      <c r="G41" s="101">
        <v>9.1884421600000002E-2</v>
      </c>
      <c r="H41" s="101">
        <v>0.60763548069999995</v>
      </c>
      <c r="I41" s="103">
        <v>7.0196794500000007E-2</v>
      </c>
      <c r="J41" s="101">
        <v>6.3176622200000004E-2</v>
      </c>
      <c r="K41" s="101">
        <v>7.7997046799999997E-2</v>
      </c>
      <c r="L41" s="101">
        <v>1.0704243843000001</v>
      </c>
      <c r="M41" s="101">
        <v>0.82553196780000004</v>
      </c>
      <c r="N41" s="101">
        <v>1.3879636493</v>
      </c>
      <c r="O41" s="114">
        <v>313</v>
      </c>
      <c r="P41" s="114">
        <v>5034</v>
      </c>
      <c r="Q41" s="109">
        <v>6.31850734E-2</v>
      </c>
      <c r="R41" s="101">
        <v>4.8582018800000001E-2</v>
      </c>
      <c r="S41" s="101">
        <v>8.21775956E-2</v>
      </c>
      <c r="T41" s="101">
        <v>0.86117638279999997</v>
      </c>
      <c r="U41" s="103">
        <v>6.2177195099999999E-2</v>
      </c>
      <c r="V41" s="101">
        <v>5.5656817599999998E-2</v>
      </c>
      <c r="W41" s="101">
        <v>6.9461456000000005E-2</v>
      </c>
      <c r="X41" s="101">
        <v>1.0237266129</v>
      </c>
      <c r="Y41" s="101">
        <v>0.78712744820000002</v>
      </c>
      <c r="Z41" s="101">
        <v>1.3314440759999999</v>
      </c>
      <c r="AA41" s="114">
        <v>291</v>
      </c>
      <c r="AB41" s="114">
        <v>5314</v>
      </c>
      <c r="AC41" s="109">
        <v>5.5654410799999998E-2</v>
      </c>
      <c r="AD41" s="101">
        <v>4.2682147500000003E-2</v>
      </c>
      <c r="AE41" s="101">
        <v>7.2569297000000005E-2</v>
      </c>
      <c r="AF41" s="101">
        <v>0.69270648550000002</v>
      </c>
      <c r="AG41" s="103">
        <v>5.4761008700000002E-2</v>
      </c>
      <c r="AH41" s="101">
        <v>4.8817228599999998E-2</v>
      </c>
      <c r="AI41" s="101">
        <v>6.1428478299999999E-2</v>
      </c>
      <c r="AJ41" s="101">
        <v>1.0549657716</v>
      </c>
      <c r="AK41" s="101">
        <v>0.8090680334</v>
      </c>
      <c r="AL41" s="101">
        <v>1.3755985075999999</v>
      </c>
      <c r="AM41" s="101">
        <v>0.39316727270000001</v>
      </c>
      <c r="AN41" s="101">
        <v>0.88081579740000004</v>
      </c>
      <c r="AO41" s="101">
        <v>0.65822980600000003</v>
      </c>
      <c r="AP41" s="101">
        <v>1.1786711296000001</v>
      </c>
      <c r="AQ41" s="101">
        <v>0.4322483506</v>
      </c>
      <c r="AR41" s="101">
        <v>0.8916506005</v>
      </c>
      <c r="AS41" s="101">
        <v>0.6697269911</v>
      </c>
      <c r="AT41" s="101">
        <v>1.1871117694</v>
      </c>
      <c r="AU41" s="100" t="s">
        <v>28</v>
      </c>
      <c r="AV41" s="100" t="s">
        <v>28</v>
      </c>
      <c r="AW41" s="100" t="s">
        <v>28</v>
      </c>
      <c r="AX41" s="100" t="s">
        <v>28</v>
      </c>
      <c r="AY41" s="100" t="s">
        <v>28</v>
      </c>
      <c r="AZ41" s="100" t="s">
        <v>28</v>
      </c>
      <c r="BA41" s="100" t="s">
        <v>28</v>
      </c>
      <c r="BB41" s="100" t="s">
        <v>28</v>
      </c>
      <c r="BC41" s="110" t="s">
        <v>28</v>
      </c>
      <c r="BD41" s="111">
        <v>346</v>
      </c>
      <c r="BE41" s="111">
        <v>313</v>
      </c>
      <c r="BF41" s="111">
        <v>291</v>
      </c>
    </row>
    <row r="42" spans="1:93" x14ac:dyDescent="0.3">
      <c r="A42" s="10"/>
      <c r="B42" t="s">
        <v>135</v>
      </c>
      <c r="C42" s="100">
        <v>1128</v>
      </c>
      <c r="D42" s="114">
        <v>18591</v>
      </c>
      <c r="E42" s="109">
        <v>6.3201696200000004E-2</v>
      </c>
      <c r="F42" s="101">
        <v>4.9548131199999998E-2</v>
      </c>
      <c r="G42" s="101">
        <v>8.0617659999999994E-2</v>
      </c>
      <c r="H42" s="101">
        <v>0.70888546829999999</v>
      </c>
      <c r="I42" s="103">
        <v>6.0674519900000001E-2</v>
      </c>
      <c r="J42" s="101">
        <v>5.7235066500000001E-2</v>
      </c>
      <c r="K42" s="101">
        <v>6.4320662000000001E-2</v>
      </c>
      <c r="L42" s="101">
        <v>0.95469564110000005</v>
      </c>
      <c r="M42" s="101">
        <v>0.74845119339999999</v>
      </c>
      <c r="N42" s="101">
        <v>1.2177731495999999</v>
      </c>
      <c r="O42" s="114">
        <v>1027</v>
      </c>
      <c r="P42" s="114">
        <v>19160</v>
      </c>
      <c r="Q42" s="109">
        <v>5.2214329199999999E-2</v>
      </c>
      <c r="R42" s="101">
        <v>4.0899789300000003E-2</v>
      </c>
      <c r="S42" s="101">
        <v>6.66589296E-2</v>
      </c>
      <c r="T42" s="101">
        <v>0.1795066209</v>
      </c>
      <c r="U42" s="103">
        <v>5.3601252600000003E-2</v>
      </c>
      <c r="V42" s="101">
        <v>5.0421268800000002E-2</v>
      </c>
      <c r="W42" s="101">
        <v>5.6981792599999997E-2</v>
      </c>
      <c r="X42" s="101">
        <v>0.84597825959999995</v>
      </c>
      <c r="Y42" s="101">
        <v>0.66265971639999999</v>
      </c>
      <c r="Z42" s="101">
        <v>1.0800101440000001</v>
      </c>
      <c r="AA42" s="114">
        <v>972</v>
      </c>
      <c r="AB42" s="114">
        <v>19983</v>
      </c>
      <c r="AC42" s="109">
        <v>4.64852319E-2</v>
      </c>
      <c r="AD42" s="101">
        <v>3.6370998199999997E-2</v>
      </c>
      <c r="AE42" s="101">
        <v>5.9412083499999997E-2</v>
      </c>
      <c r="AF42" s="101">
        <v>0.31219311249999998</v>
      </c>
      <c r="AG42" s="103">
        <v>4.8641345099999997E-2</v>
      </c>
      <c r="AH42" s="101">
        <v>4.5677599700000002E-2</v>
      </c>
      <c r="AI42" s="101">
        <v>5.1797390200000001E-2</v>
      </c>
      <c r="AJ42" s="101">
        <v>0.88115798590000005</v>
      </c>
      <c r="AK42" s="101">
        <v>0.6894360692</v>
      </c>
      <c r="AL42" s="101">
        <v>1.1261949162</v>
      </c>
      <c r="AM42" s="101">
        <v>0.37237661430000002</v>
      </c>
      <c r="AN42" s="101">
        <v>0.89027729680000001</v>
      </c>
      <c r="AO42" s="101">
        <v>0.68964022459999996</v>
      </c>
      <c r="AP42" s="101">
        <v>1.1492857245999999</v>
      </c>
      <c r="AQ42" s="101">
        <v>0.13975713619999999</v>
      </c>
      <c r="AR42" s="101">
        <v>0.82615392320000003</v>
      </c>
      <c r="AS42" s="101">
        <v>0.64117866720000005</v>
      </c>
      <c r="AT42" s="101">
        <v>1.0644931589</v>
      </c>
      <c r="AU42" s="100" t="s">
        <v>28</v>
      </c>
      <c r="AV42" s="100" t="s">
        <v>28</v>
      </c>
      <c r="AW42" s="100" t="s">
        <v>28</v>
      </c>
      <c r="AX42" s="100" t="s">
        <v>28</v>
      </c>
      <c r="AY42" s="100" t="s">
        <v>28</v>
      </c>
      <c r="AZ42" s="100" t="s">
        <v>28</v>
      </c>
      <c r="BA42" s="100" t="s">
        <v>28</v>
      </c>
      <c r="BB42" s="100" t="s">
        <v>28</v>
      </c>
      <c r="BC42" s="110" t="s">
        <v>28</v>
      </c>
      <c r="BD42" s="111">
        <v>1128</v>
      </c>
      <c r="BE42" s="111">
        <v>1027</v>
      </c>
      <c r="BF42" s="111">
        <v>972</v>
      </c>
    </row>
    <row r="43" spans="1:93" x14ac:dyDescent="0.3">
      <c r="A43" s="10"/>
      <c r="B43" t="s">
        <v>140</v>
      </c>
      <c r="C43" s="100">
        <v>236</v>
      </c>
      <c r="D43" s="114">
        <v>3496</v>
      </c>
      <c r="E43" s="109">
        <v>6.8584944300000006E-2</v>
      </c>
      <c r="F43" s="101">
        <v>5.2226147600000002E-2</v>
      </c>
      <c r="G43" s="101">
        <v>9.0067807099999994E-2</v>
      </c>
      <c r="H43" s="101">
        <v>0.79912819359999998</v>
      </c>
      <c r="I43" s="103">
        <v>6.7505720800000002E-2</v>
      </c>
      <c r="J43" s="101">
        <v>5.9419922100000001E-2</v>
      </c>
      <c r="K43" s="101">
        <v>7.6691826300000002E-2</v>
      </c>
      <c r="L43" s="101">
        <v>1.0360125022</v>
      </c>
      <c r="M43" s="101">
        <v>0.78890407159999998</v>
      </c>
      <c r="N43" s="101">
        <v>1.3605227091000001</v>
      </c>
      <c r="O43" s="114">
        <v>246</v>
      </c>
      <c r="P43" s="114">
        <v>3495</v>
      </c>
      <c r="Q43" s="109">
        <v>7.1037138599999994E-2</v>
      </c>
      <c r="R43" s="101">
        <v>5.4112042999999999E-2</v>
      </c>
      <c r="S43" s="101">
        <v>9.3256043900000002E-2</v>
      </c>
      <c r="T43" s="101">
        <v>0.31131280500000003</v>
      </c>
      <c r="U43" s="103">
        <v>7.0386266099999997E-2</v>
      </c>
      <c r="V43" s="101">
        <v>6.2117976300000002E-2</v>
      </c>
      <c r="W43" s="101">
        <v>7.9755116799999998E-2</v>
      </c>
      <c r="X43" s="101">
        <v>1.1509460283999999</v>
      </c>
      <c r="Y43" s="101">
        <v>0.8767250795</v>
      </c>
      <c r="Z43" s="101">
        <v>1.5109374549000001</v>
      </c>
      <c r="AA43" s="114">
        <v>218</v>
      </c>
      <c r="AB43" s="114">
        <v>3535</v>
      </c>
      <c r="AC43" s="109">
        <v>5.9508190599999997E-2</v>
      </c>
      <c r="AD43" s="101">
        <v>4.5021424499999997E-2</v>
      </c>
      <c r="AE43" s="101">
        <v>7.8656435100000005E-2</v>
      </c>
      <c r="AF43" s="101">
        <v>0.39738107239999998</v>
      </c>
      <c r="AG43" s="103">
        <v>6.1669024000000003E-2</v>
      </c>
      <c r="AH43" s="101">
        <v>5.4002819200000003E-2</v>
      </c>
      <c r="AI43" s="101">
        <v>7.0423518300000001E-2</v>
      </c>
      <c r="AJ43" s="101">
        <v>1.1280166899999999</v>
      </c>
      <c r="AK43" s="101">
        <v>0.85341055840000002</v>
      </c>
      <c r="AL43" s="101">
        <v>1.4909841932000001</v>
      </c>
      <c r="AM43" s="101">
        <v>0.26566683289999998</v>
      </c>
      <c r="AN43" s="101">
        <v>0.8377053444</v>
      </c>
      <c r="AO43" s="101">
        <v>0.61329416270000003</v>
      </c>
      <c r="AP43" s="101">
        <v>1.144231083</v>
      </c>
      <c r="AQ43" s="101">
        <v>0.8219984387</v>
      </c>
      <c r="AR43" s="101">
        <v>1.0357541190999999</v>
      </c>
      <c r="AS43" s="101">
        <v>0.76267940479999996</v>
      </c>
      <c r="AT43" s="101">
        <v>1.4066022870999999</v>
      </c>
      <c r="AU43" s="100" t="s">
        <v>28</v>
      </c>
      <c r="AV43" s="100" t="s">
        <v>28</v>
      </c>
      <c r="AW43" s="100" t="s">
        <v>28</v>
      </c>
      <c r="AX43" s="100" t="s">
        <v>28</v>
      </c>
      <c r="AY43" s="100" t="s">
        <v>28</v>
      </c>
      <c r="AZ43" s="100" t="s">
        <v>28</v>
      </c>
      <c r="BA43" s="100" t="s">
        <v>28</v>
      </c>
      <c r="BB43" s="100" t="s">
        <v>28</v>
      </c>
      <c r="BC43" s="110" t="s">
        <v>28</v>
      </c>
      <c r="BD43" s="111">
        <v>236</v>
      </c>
      <c r="BE43" s="111">
        <v>246</v>
      </c>
      <c r="BF43" s="111">
        <v>218</v>
      </c>
    </row>
    <row r="44" spans="1:93" x14ac:dyDescent="0.3">
      <c r="A44" s="10"/>
      <c r="B44" t="s">
        <v>137</v>
      </c>
      <c r="C44" s="100">
        <v>447</v>
      </c>
      <c r="D44" s="114">
        <v>5879</v>
      </c>
      <c r="E44" s="109">
        <v>5.8381415700000001E-2</v>
      </c>
      <c r="F44" s="101">
        <v>4.4964409099999998E-2</v>
      </c>
      <c r="G44" s="101">
        <v>7.5801945800000006E-2</v>
      </c>
      <c r="H44" s="101">
        <v>0.34544999710000002</v>
      </c>
      <c r="I44" s="103">
        <v>7.6033339000000005E-2</v>
      </c>
      <c r="J44" s="101">
        <v>6.93016558E-2</v>
      </c>
      <c r="K44" s="101">
        <v>8.3418910700000001E-2</v>
      </c>
      <c r="L44" s="101">
        <v>0.88188271029999998</v>
      </c>
      <c r="M44" s="101">
        <v>0.67921160349999998</v>
      </c>
      <c r="N44" s="101">
        <v>1.1450291938999999</v>
      </c>
      <c r="O44" s="114">
        <v>477</v>
      </c>
      <c r="P44" s="114">
        <v>6003</v>
      </c>
      <c r="Q44" s="109">
        <v>6.4200884999999999E-2</v>
      </c>
      <c r="R44" s="101">
        <v>4.9456748199999997E-2</v>
      </c>
      <c r="S44" s="101">
        <v>8.3340571099999997E-2</v>
      </c>
      <c r="T44" s="101">
        <v>0.76726636370000001</v>
      </c>
      <c r="U44" s="103">
        <v>7.9460269900000005E-2</v>
      </c>
      <c r="V44" s="101">
        <v>7.2640060000000006E-2</v>
      </c>
      <c r="W44" s="101">
        <v>8.6920832500000003E-2</v>
      </c>
      <c r="X44" s="101">
        <v>1.0401848265</v>
      </c>
      <c r="Y44" s="101">
        <v>0.80129984219999995</v>
      </c>
      <c r="Z44" s="101">
        <v>1.3502866420999999</v>
      </c>
      <c r="AA44" s="114">
        <v>431</v>
      </c>
      <c r="AB44" s="114">
        <v>6308</v>
      </c>
      <c r="AC44" s="109">
        <v>5.4064001600000001E-2</v>
      </c>
      <c r="AD44" s="101">
        <v>4.1573335599999997E-2</v>
      </c>
      <c r="AE44" s="101">
        <v>7.03074754E-2</v>
      </c>
      <c r="AF44" s="101">
        <v>0.85487645059999995</v>
      </c>
      <c r="AG44" s="103">
        <v>6.8325935300000001E-2</v>
      </c>
      <c r="AH44" s="101">
        <v>6.2170541500000003E-2</v>
      </c>
      <c r="AI44" s="101">
        <v>7.5090763699999993E-2</v>
      </c>
      <c r="AJ44" s="101">
        <v>1.0248185247999999</v>
      </c>
      <c r="AK44" s="101">
        <v>0.78804977769999995</v>
      </c>
      <c r="AL44" s="101">
        <v>1.3327241990000001</v>
      </c>
      <c r="AM44" s="101">
        <v>0.24078157219999999</v>
      </c>
      <c r="AN44" s="101">
        <v>0.84210679600000005</v>
      </c>
      <c r="AO44" s="101">
        <v>0.63192722000000001</v>
      </c>
      <c r="AP44" s="101">
        <v>1.1221922928000001</v>
      </c>
      <c r="AQ44" s="101">
        <v>0.51446254420000004</v>
      </c>
      <c r="AR44" s="101">
        <v>1.0996801679999999</v>
      </c>
      <c r="AS44" s="101">
        <v>0.82641506040000001</v>
      </c>
      <c r="AT44" s="101">
        <v>1.4633040101000001</v>
      </c>
      <c r="AU44" s="100" t="s">
        <v>28</v>
      </c>
      <c r="AV44" s="100" t="s">
        <v>28</v>
      </c>
      <c r="AW44" s="100" t="s">
        <v>28</v>
      </c>
      <c r="AX44" s="100" t="s">
        <v>28</v>
      </c>
      <c r="AY44" s="100" t="s">
        <v>28</v>
      </c>
      <c r="AZ44" s="100" t="s">
        <v>28</v>
      </c>
      <c r="BA44" s="100" t="s">
        <v>28</v>
      </c>
      <c r="BB44" s="100" t="s">
        <v>28</v>
      </c>
      <c r="BC44" s="110" t="s">
        <v>28</v>
      </c>
      <c r="BD44" s="111">
        <v>447</v>
      </c>
      <c r="BE44" s="111">
        <v>477</v>
      </c>
      <c r="BF44" s="111">
        <v>431</v>
      </c>
    </row>
    <row r="45" spans="1:93" x14ac:dyDescent="0.3">
      <c r="A45" s="10"/>
      <c r="B45" t="s">
        <v>139</v>
      </c>
      <c r="C45" s="100">
        <v>541</v>
      </c>
      <c r="D45" s="114">
        <v>8650</v>
      </c>
      <c r="E45" s="109">
        <v>6.0357981400000003E-2</v>
      </c>
      <c r="F45" s="101">
        <v>4.6887598799999999E-2</v>
      </c>
      <c r="G45" s="101">
        <v>7.7698282899999999E-2</v>
      </c>
      <c r="H45" s="101">
        <v>0.47329893010000001</v>
      </c>
      <c r="I45" s="103">
        <v>6.2543352600000005E-2</v>
      </c>
      <c r="J45" s="101">
        <v>5.7489051700000002E-2</v>
      </c>
      <c r="K45" s="101">
        <v>6.8042015600000005E-2</v>
      </c>
      <c r="L45" s="101">
        <v>0.91173979849999998</v>
      </c>
      <c r="M45" s="101">
        <v>0.70826241830000003</v>
      </c>
      <c r="N45" s="101">
        <v>1.1736743879</v>
      </c>
      <c r="O45" s="114">
        <v>578</v>
      </c>
      <c r="P45" s="114">
        <v>9480</v>
      </c>
      <c r="Q45" s="109">
        <v>5.9459237200000001E-2</v>
      </c>
      <c r="R45" s="101">
        <v>4.6227654E-2</v>
      </c>
      <c r="S45" s="101">
        <v>7.64780511E-2</v>
      </c>
      <c r="T45" s="101">
        <v>0.77131776249999995</v>
      </c>
      <c r="U45" s="103">
        <v>6.0970464100000003E-2</v>
      </c>
      <c r="V45" s="101">
        <v>5.6197136199999997E-2</v>
      </c>
      <c r="W45" s="101">
        <v>6.6149233700000004E-2</v>
      </c>
      <c r="X45" s="101">
        <v>0.9633604939</v>
      </c>
      <c r="Y45" s="101">
        <v>0.74898195320000005</v>
      </c>
      <c r="Z45" s="101">
        <v>1.2390998705</v>
      </c>
      <c r="AA45" s="114">
        <v>527</v>
      </c>
      <c r="AB45" s="114">
        <v>10177</v>
      </c>
      <c r="AC45" s="109">
        <v>4.77253583E-2</v>
      </c>
      <c r="AD45" s="101">
        <v>3.7010513699999997E-2</v>
      </c>
      <c r="AE45" s="101">
        <v>6.1542237399999998E-2</v>
      </c>
      <c r="AF45" s="101">
        <v>0.43992884249999997</v>
      </c>
      <c r="AG45" s="103">
        <v>5.1783433199999999E-2</v>
      </c>
      <c r="AH45" s="101">
        <v>4.7545773700000002E-2</v>
      </c>
      <c r="AI45" s="101">
        <v>5.6398786800000003E-2</v>
      </c>
      <c r="AJ45" s="101">
        <v>0.90466539300000004</v>
      </c>
      <c r="AK45" s="101">
        <v>0.70155850360000005</v>
      </c>
      <c r="AL45" s="101">
        <v>1.1665733778</v>
      </c>
      <c r="AM45" s="101">
        <v>0.1116771848</v>
      </c>
      <c r="AN45" s="101">
        <v>0.80265675309999995</v>
      </c>
      <c r="AO45" s="101">
        <v>0.61220564779999997</v>
      </c>
      <c r="AP45" s="101">
        <v>1.0523553083999999</v>
      </c>
      <c r="AQ45" s="101">
        <v>0.91303650290000005</v>
      </c>
      <c r="AR45" s="101">
        <v>0.98510977079999995</v>
      </c>
      <c r="AS45" s="101">
        <v>0.75258249060000004</v>
      </c>
      <c r="AT45" s="101">
        <v>1.2894815821000001</v>
      </c>
      <c r="AU45" s="100" t="s">
        <v>28</v>
      </c>
      <c r="AV45" s="100" t="s">
        <v>28</v>
      </c>
      <c r="AW45" s="100" t="s">
        <v>28</v>
      </c>
      <c r="AX45" s="100" t="s">
        <v>28</v>
      </c>
      <c r="AY45" s="100" t="s">
        <v>28</v>
      </c>
      <c r="AZ45" s="100" t="s">
        <v>28</v>
      </c>
      <c r="BA45" s="100" t="s">
        <v>28</v>
      </c>
      <c r="BB45" s="100" t="s">
        <v>28</v>
      </c>
      <c r="BC45" s="110" t="s">
        <v>28</v>
      </c>
      <c r="BD45" s="111">
        <v>541</v>
      </c>
      <c r="BE45" s="111">
        <v>578</v>
      </c>
      <c r="BF45" s="111">
        <v>527</v>
      </c>
    </row>
    <row r="46" spans="1:93" x14ac:dyDescent="0.3">
      <c r="A46" s="10"/>
      <c r="B46" t="s">
        <v>143</v>
      </c>
      <c r="C46" s="100">
        <v>332</v>
      </c>
      <c r="D46" s="114">
        <v>4158</v>
      </c>
      <c r="E46" s="109">
        <v>7.5038261300000006E-2</v>
      </c>
      <c r="F46" s="101">
        <v>5.76579921E-2</v>
      </c>
      <c r="G46" s="101">
        <v>9.7657591799999999E-2</v>
      </c>
      <c r="H46" s="101">
        <v>0.35126087280000001</v>
      </c>
      <c r="I46" s="103">
        <v>7.9846079799999997E-2</v>
      </c>
      <c r="J46" s="101">
        <v>7.1703085599999994E-2</v>
      </c>
      <c r="K46" s="101">
        <v>8.8913836999999996E-2</v>
      </c>
      <c r="L46" s="101">
        <v>1.1334933291</v>
      </c>
      <c r="M46" s="101">
        <v>0.8709550076</v>
      </c>
      <c r="N46" s="101">
        <v>1.4751704921</v>
      </c>
      <c r="O46" s="114">
        <v>270</v>
      </c>
      <c r="P46" s="114">
        <v>4123</v>
      </c>
      <c r="Q46" s="109">
        <v>5.9042361199999997E-2</v>
      </c>
      <c r="R46" s="101">
        <v>4.5042992900000002E-2</v>
      </c>
      <c r="S46" s="101">
        <v>7.7392735200000007E-2</v>
      </c>
      <c r="T46" s="101">
        <v>0.74799768629999996</v>
      </c>
      <c r="U46" s="103">
        <v>6.5486296400000005E-2</v>
      </c>
      <c r="V46" s="101">
        <v>5.8122990800000003E-2</v>
      </c>
      <c r="W46" s="101">
        <v>7.3782421700000003E-2</v>
      </c>
      <c r="X46" s="101">
        <v>0.95660625619999995</v>
      </c>
      <c r="Y46" s="101">
        <v>0.72978803510000001</v>
      </c>
      <c r="Z46" s="101">
        <v>1.2539196114</v>
      </c>
      <c r="AA46" s="114">
        <v>268</v>
      </c>
      <c r="AB46" s="114">
        <v>4273</v>
      </c>
      <c r="AC46" s="109">
        <v>5.1944752099999998E-2</v>
      </c>
      <c r="AD46" s="101">
        <v>3.96273345E-2</v>
      </c>
      <c r="AE46" s="101">
        <v>6.8090809299999999E-2</v>
      </c>
      <c r="AF46" s="101">
        <v>0.91079091950000002</v>
      </c>
      <c r="AG46" s="103">
        <v>6.27194009E-2</v>
      </c>
      <c r="AH46" s="101">
        <v>5.5642481700000003E-2</v>
      </c>
      <c r="AI46" s="101">
        <v>7.0696401899999997E-2</v>
      </c>
      <c r="AJ46" s="101">
        <v>0.98464676470000001</v>
      </c>
      <c r="AK46" s="101">
        <v>0.75116205349999998</v>
      </c>
      <c r="AL46" s="101">
        <v>1.2907058427</v>
      </c>
      <c r="AM46" s="101">
        <v>0.40747473719999999</v>
      </c>
      <c r="AN46" s="101">
        <v>0.87978785150000005</v>
      </c>
      <c r="AO46" s="101">
        <v>0.64978492970000001</v>
      </c>
      <c r="AP46" s="101">
        <v>1.1912043943999999</v>
      </c>
      <c r="AQ46" s="101">
        <v>0.11321047720000001</v>
      </c>
      <c r="AR46" s="101">
        <v>0.78683008129999998</v>
      </c>
      <c r="AS46" s="101">
        <v>0.58484820500000001</v>
      </c>
      <c r="AT46" s="101">
        <v>1.0585679696000001</v>
      </c>
      <c r="AU46" s="100" t="s">
        <v>28</v>
      </c>
      <c r="AV46" s="100" t="s">
        <v>28</v>
      </c>
      <c r="AW46" s="100" t="s">
        <v>28</v>
      </c>
      <c r="AX46" s="100" t="s">
        <v>28</v>
      </c>
      <c r="AY46" s="100" t="s">
        <v>28</v>
      </c>
      <c r="AZ46" s="100" t="s">
        <v>28</v>
      </c>
      <c r="BA46" s="100" t="s">
        <v>28</v>
      </c>
      <c r="BB46" s="100" t="s">
        <v>28</v>
      </c>
      <c r="BC46" s="110" t="s">
        <v>28</v>
      </c>
      <c r="BD46" s="111">
        <v>332</v>
      </c>
      <c r="BE46" s="111">
        <v>270</v>
      </c>
      <c r="BF46" s="111">
        <v>268</v>
      </c>
    </row>
    <row r="47" spans="1:93" x14ac:dyDescent="0.3">
      <c r="A47" s="10"/>
      <c r="B47" t="s">
        <v>145</v>
      </c>
      <c r="C47" s="100">
        <v>592</v>
      </c>
      <c r="D47" s="114">
        <v>6513</v>
      </c>
      <c r="E47" s="109">
        <v>0.11050876380000001</v>
      </c>
      <c r="F47" s="101">
        <v>8.6008842200000005E-2</v>
      </c>
      <c r="G47" s="101">
        <v>0.1419875743</v>
      </c>
      <c r="H47" s="101">
        <v>6.1542499999999996E-5</v>
      </c>
      <c r="I47" s="103">
        <v>9.08951328E-2</v>
      </c>
      <c r="J47" s="101">
        <v>8.3860309399999999E-2</v>
      </c>
      <c r="K47" s="101">
        <v>9.8520089199999994E-2</v>
      </c>
      <c r="L47" s="101">
        <v>1.6692943621</v>
      </c>
      <c r="M47" s="101">
        <v>1.2992098584</v>
      </c>
      <c r="N47" s="101">
        <v>2.1447987400000001</v>
      </c>
      <c r="O47" s="114">
        <v>646</v>
      </c>
      <c r="P47" s="114">
        <v>7068</v>
      </c>
      <c r="Q47" s="109">
        <v>9.9560778000000003E-2</v>
      </c>
      <c r="R47" s="101">
        <v>7.7633294500000005E-2</v>
      </c>
      <c r="S47" s="101">
        <v>0.12768166780000001</v>
      </c>
      <c r="T47" s="101">
        <v>1.6513469999999999E-4</v>
      </c>
      <c r="U47" s="103">
        <v>9.1397849500000003E-2</v>
      </c>
      <c r="V47" s="101">
        <v>8.4614715899999998E-2</v>
      </c>
      <c r="W47" s="101">
        <v>9.8724752599999993E-2</v>
      </c>
      <c r="X47" s="101">
        <v>1.6130869618000001</v>
      </c>
      <c r="Y47" s="101">
        <v>1.2578171607999999</v>
      </c>
      <c r="Z47" s="101">
        <v>2.0687025327000002</v>
      </c>
      <c r="AA47" s="114">
        <v>629</v>
      </c>
      <c r="AB47" s="114">
        <v>7484</v>
      </c>
      <c r="AC47" s="109">
        <v>9.0814475699999994E-2</v>
      </c>
      <c r="AD47" s="101">
        <v>7.0799948599999996E-2</v>
      </c>
      <c r="AE47" s="101">
        <v>0.11648693459999999</v>
      </c>
      <c r="AF47" s="101">
        <v>1.9017699999999999E-5</v>
      </c>
      <c r="AG47" s="103">
        <v>8.4045964700000003E-2</v>
      </c>
      <c r="AH47" s="101">
        <v>7.7727954399999993E-2</v>
      </c>
      <c r="AI47" s="101">
        <v>9.0877525799999997E-2</v>
      </c>
      <c r="AJ47" s="101">
        <v>1.7214478066000001</v>
      </c>
      <c r="AK47" s="101">
        <v>1.3420593512000001</v>
      </c>
      <c r="AL47" s="101">
        <v>2.2080860643000002</v>
      </c>
      <c r="AM47" s="101">
        <v>0.49334592589999998</v>
      </c>
      <c r="AN47" s="101">
        <v>0.91215112499999995</v>
      </c>
      <c r="AO47" s="101">
        <v>0.70114354999999995</v>
      </c>
      <c r="AP47" s="101">
        <v>1.1866609551</v>
      </c>
      <c r="AQ47" s="101">
        <v>0.4398544902</v>
      </c>
      <c r="AR47" s="101">
        <v>0.90093106300000003</v>
      </c>
      <c r="AS47" s="101">
        <v>0.69139662430000004</v>
      </c>
      <c r="AT47" s="101">
        <v>1.1739669412</v>
      </c>
      <c r="AU47" s="100">
        <v>1</v>
      </c>
      <c r="AV47" s="100">
        <v>2</v>
      </c>
      <c r="AW47" s="100">
        <v>3</v>
      </c>
      <c r="AX47" s="100" t="s">
        <v>28</v>
      </c>
      <c r="AY47" s="100" t="s">
        <v>28</v>
      </c>
      <c r="AZ47" s="100" t="s">
        <v>28</v>
      </c>
      <c r="BA47" s="100" t="s">
        <v>28</v>
      </c>
      <c r="BB47" s="100" t="s">
        <v>28</v>
      </c>
      <c r="BC47" s="110" t="s">
        <v>235</v>
      </c>
      <c r="BD47" s="111">
        <v>592</v>
      </c>
      <c r="BE47" s="111">
        <v>646</v>
      </c>
      <c r="BF47" s="111">
        <v>629</v>
      </c>
      <c r="BQ47" s="52"/>
      <c r="CO47" s="4"/>
    </row>
    <row r="48" spans="1:93" x14ac:dyDescent="0.3">
      <c r="A48" s="10"/>
      <c r="B48" t="s">
        <v>97</v>
      </c>
      <c r="C48" s="100">
        <v>681</v>
      </c>
      <c r="D48" s="114">
        <v>9775</v>
      </c>
      <c r="E48" s="109">
        <v>6.4824440799999994E-2</v>
      </c>
      <c r="F48" s="101">
        <v>5.0525573800000001E-2</v>
      </c>
      <c r="G48" s="101">
        <v>8.3169923899999998E-2</v>
      </c>
      <c r="H48" s="101">
        <v>0.86874646950000001</v>
      </c>
      <c r="I48" s="103">
        <v>6.96675192E-2</v>
      </c>
      <c r="J48" s="101">
        <v>6.4626737399999995E-2</v>
      </c>
      <c r="K48" s="101">
        <v>7.5101473799999999E-2</v>
      </c>
      <c r="L48" s="101">
        <v>0.97920807249999997</v>
      </c>
      <c r="M48" s="101">
        <v>0.76321598950000002</v>
      </c>
      <c r="N48" s="101">
        <v>1.2563264692</v>
      </c>
      <c r="O48" s="114">
        <v>811</v>
      </c>
      <c r="P48" s="114">
        <v>10360</v>
      </c>
      <c r="Q48" s="109">
        <v>7.0522980700000001E-2</v>
      </c>
      <c r="R48" s="101">
        <v>5.50610297E-2</v>
      </c>
      <c r="S48" s="101">
        <v>9.0326876099999995E-2</v>
      </c>
      <c r="T48" s="101">
        <v>0.29106742860000001</v>
      </c>
      <c r="U48" s="103">
        <v>7.8281853299999996E-2</v>
      </c>
      <c r="V48" s="101">
        <v>7.3075428400000003E-2</v>
      </c>
      <c r="W48" s="101">
        <v>8.3859221799999994E-2</v>
      </c>
      <c r="X48" s="101">
        <v>1.1426156258</v>
      </c>
      <c r="Y48" s="101">
        <v>0.89210059320000001</v>
      </c>
      <c r="Z48" s="101">
        <v>1.4634789825000001</v>
      </c>
      <c r="AA48" s="114">
        <v>745</v>
      </c>
      <c r="AB48" s="114">
        <v>10528</v>
      </c>
      <c r="AC48" s="109">
        <v>5.84490238E-2</v>
      </c>
      <c r="AD48" s="101">
        <v>4.5534611400000001E-2</v>
      </c>
      <c r="AE48" s="101">
        <v>7.5026189399999998E-2</v>
      </c>
      <c r="AF48" s="101">
        <v>0.42103705720000001</v>
      </c>
      <c r="AG48" s="103">
        <v>7.0763677799999994E-2</v>
      </c>
      <c r="AH48" s="101">
        <v>6.5860463800000005E-2</v>
      </c>
      <c r="AI48" s="101">
        <v>7.6031928799999995E-2</v>
      </c>
      <c r="AJ48" s="101">
        <v>1.1079394894000001</v>
      </c>
      <c r="AK48" s="101">
        <v>0.86313835309999998</v>
      </c>
      <c r="AL48" s="101">
        <v>1.4221705105</v>
      </c>
      <c r="AM48" s="101">
        <v>0.161037188</v>
      </c>
      <c r="AN48" s="101">
        <v>0.82879400739999998</v>
      </c>
      <c r="AO48" s="101">
        <v>0.63738759550000001</v>
      </c>
      <c r="AP48" s="101">
        <v>1.0776794394</v>
      </c>
      <c r="AQ48" s="101">
        <v>0.52872610710000001</v>
      </c>
      <c r="AR48" s="101">
        <v>1.0879072742</v>
      </c>
      <c r="AS48" s="101">
        <v>0.83703546510000004</v>
      </c>
      <c r="AT48" s="101">
        <v>1.4139690451</v>
      </c>
      <c r="AU48" s="100" t="s">
        <v>28</v>
      </c>
      <c r="AV48" s="100" t="s">
        <v>28</v>
      </c>
      <c r="AW48" s="100" t="s">
        <v>28</v>
      </c>
      <c r="AX48" s="100" t="s">
        <v>28</v>
      </c>
      <c r="AY48" s="100" t="s">
        <v>28</v>
      </c>
      <c r="AZ48" s="100" t="s">
        <v>28</v>
      </c>
      <c r="BA48" s="100" t="s">
        <v>28</v>
      </c>
      <c r="BB48" s="100" t="s">
        <v>28</v>
      </c>
      <c r="BC48" s="110" t="s">
        <v>28</v>
      </c>
      <c r="BD48" s="111">
        <v>681</v>
      </c>
      <c r="BE48" s="111">
        <v>811</v>
      </c>
      <c r="BF48" s="111">
        <v>745</v>
      </c>
    </row>
    <row r="49" spans="1:93" x14ac:dyDescent="0.3">
      <c r="A49" s="10"/>
      <c r="B49" t="s">
        <v>144</v>
      </c>
      <c r="C49" s="100">
        <v>676</v>
      </c>
      <c r="D49" s="114">
        <v>6811</v>
      </c>
      <c r="E49" s="109">
        <v>0.1070685332</v>
      </c>
      <c r="F49" s="101">
        <v>8.3560178200000002E-2</v>
      </c>
      <c r="G49" s="101">
        <v>0.13719059789999999</v>
      </c>
      <c r="H49" s="101">
        <v>1.4405099999999999E-4</v>
      </c>
      <c r="I49" s="103">
        <v>9.9251211300000003E-2</v>
      </c>
      <c r="J49" s="101">
        <v>9.2044383800000004E-2</v>
      </c>
      <c r="K49" s="101">
        <v>0.1070223139</v>
      </c>
      <c r="L49" s="101">
        <v>1.6173278283999999</v>
      </c>
      <c r="M49" s="101">
        <v>1.2622214718</v>
      </c>
      <c r="N49" s="101">
        <v>2.0723378287999998</v>
      </c>
      <c r="O49" s="114">
        <v>583</v>
      </c>
      <c r="P49" s="114">
        <v>6370</v>
      </c>
      <c r="Q49" s="109">
        <v>9.3367260800000004E-2</v>
      </c>
      <c r="R49" s="101">
        <v>7.2691793800000001E-2</v>
      </c>
      <c r="S49" s="101">
        <v>0.1199233769</v>
      </c>
      <c r="T49" s="101">
        <v>1.1909360000000001E-3</v>
      </c>
      <c r="U49" s="103">
        <v>9.1522762999999993E-2</v>
      </c>
      <c r="V49" s="101">
        <v>8.4387079399999995E-2</v>
      </c>
      <c r="W49" s="101">
        <v>9.92618324E-2</v>
      </c>
      <c r="X49" s="101">
        <v>1.512739394</v>
      </c>
      <c r="Y49" s="101">
        <v>1.1777548058</v>
      </c>
      <c r="Z49" s="101">
        <v>1.9430024507999999</v>
      </c>
      <c r="AA49" s="114">
        <v>603</v>
      </c>
      <c r="AB49" s="114">
        <v>7507</v>
      </c>
      <c r="AC49" s="109">
        <v>8.4113844899999998E-2</v>
      </c>
      <c r="AD49" s="101">
        <v>6.5517943600000003E-2</v>
      </c>
      <c r="AE49" s="101">
        <v>0.1079878049</v>
      </c>
      <c r="AF49" s="101">
        <v>2.5253720000000001E-4</v>
      </c>
      <c r="AG49" s="103">
        <v>8.0325030000000006E-2</v>
      </c>
      <c r="AH49" s="101">
        <v>7.4163000100000001E-2</v>
      </c>
      <c r="AI49" s="101">
        <v>8.6999048499999995E-2</v>
      </c>
      <c r="AJ49" s="101">
        <v>1.5944329671999999</v>
      </c>
      <c r="AK49" s="101">
        <v>1.2419354899999999</v>
      </c>
      <c r="AL49" s="101">
        <v>2.0469794988999999</v>
      </c>
      <c r="AM49" s="101">
        <v>0.44082005410000002</v>
      </c>
      <c r="AN49" s="101">
        <v>0.90089228560000001</v>
      </c>
      <c r="AO49" s="101">
        <v>0.69090438860000003</v>
      </c>
      <c r="AP49" s="101">
        <v>1.1747022073</v>
      </c>
      <c r="AQ49" s="101">
        <v>0.30857066970000002</v>
      </c>
      <c r="AR49" s="101">
        <v>0.87203268720000005</v>
      </c>
      <c r="AS49" s="101">
        <v>0.66998546589999997</v>
      </c>
      <c r="AT49" s="101">
        <v>1.1350111998000001</v>
      </c>
      <c r="AU49" s="100">
        <v>1</v>
      </c>
      <c r="AV49" s="100">
        <v>2</v>
      </c>
      <c r="AW49" s="100">
        <v>3</v>
      </c>
      <c r="AX49" s="100" t="s">
        <v>28</v>
      </c>
      <c r="AY49" s="100" t="s">
        <v>28</v>
      </c>
      <c r="AZ49" s="100" t="s">
        <v>28</v>
      </c>
      <c r="BA49" s="100" t="s">
        <v>28</v>
      </c>
      <c r="BB49" s="100" t="s">
        <v>28</v>
      </c>
      <c r="BC49" s="110" t="s">
        <v>235</v>
      </c>
      <c r="BD49" s="111">
        <v>676</v>
      </c>
      <c r="BE49" s="111">
        <v>583</v>
      </c>
      <c r="BF49" s="111">
        <v>603</v>
      </c>
      <c r="BQ49" s="52"/>
    </row>
    <row r="50" spans="1:93" x14ac:dyDescent="0.3">
      <c r="A50" s="10"/>
      <c r="B50" t="s">
        <v>146</v>
      </c>
      <c r="C50" s="100">
        <v>444</v>
      </c>
      <c r="D50" s="114">
        <v>6215</v>
      </c>
      <c r="E50" s="109">
        <v>8.1766388999999995E-2</v>
      </c>
      <c r="F50" s="101">
        <v>6.3369748500000003E-2</v>
      </c>
      <c r="G50" s="101">
        <v>0.105503691</v>
      </c>
      <c r="H50" s="101">
        <v>0.1044044603</v>
      </c>
      <c r="I50" s="103">
        <v>7.1440064400000003E-2</v>
      </c>
      <c r="J50" s="101">
        <v>6.5094695499999994E-2</v>
      </c>
      <c r="K50" s="101">
        <v>7.8403973799999999E-2</v>
      </c>
      <c r="L50" s="101">
        <v>1.2351253192</v>
      </c>
      <c r="M50" s="101">
        <v>0.95723416260000005</v>
      </c>
      <c r="N50" s="101">
        <v>1.5936900435000001</v>
      </c>
      <c r="O50" s="114">
        <v>454</v>
      </c>
      <c r="P50" s="114">
        <v>6165</v>
      </c>
      <c r="Q50" s="109">
        <v>8.2442015199999996E-2</v>
      </c>
      <c r="R50" s="101">
        <v>6.3910779099999995E-2</v>
      </c>
      <c r="S50" s="101">
        <v>0.10634647179999999</v>
      </c>
      <c r="T50" s="101">
        <v>2.5854602000000001E-2</v>
      </c>
      <c r="U50" s="103">
        <v>7.3641524700000002E-2</v>
      </c>
      <c r="V50" s="101">
        <v>6.7169776599999995E-2</v>
      </c>
      <c r="W50" s="101">
        <v>8.0736820000000001E-2</v>
      </c>
      <c r="X50" s="101">
        <v>1.3357282097000001</v>
      </c>
      <c r="Y50" s="101">
        <v>1.0354845202</v>
      </c>
      <c r="Z50" s="101">
        <v>1.723028993</v>
      </c>
      <c r="AA50" s="114">
        <v>428</v>
      </c>
      <c r="AB50" s="114">
        <v>6103</v>
      </c>
      <c r="AC50" s="109">
        <v>7.6755021199999995E-2</v>
      </c>
      <c r="AD50" s="101">
        <v>5.9380704999999999E-2</v>
      </c>
      <c r="AE50" s="101">
        <v>9.9212922600000003E-2</v>
      </c>
      <c r="AF50" s="101">
        <v>4.189697E-3</v>
      </c>
      <c r="AG50" s="103">
        <v>7.0129444499999999E-2</v>
      </c>
      <c r="AH50" s="101">
        <v>6.3790501900000005E-2</v>
      </c>
      <c r="AI50" s="101">
        <v>7.7098295799999994E-2</v>
      </c>
      <c r="AJ50" s="101">
        <v>1.4549416487</v>
      </c>
      <c r="AK50" s="101">
        <v>1.1256001159</v>
      </c>
      <c r="AL50" s="101">
        <v>1.8806458629</v>
      </c>
      <c r="AM50" s="101">
        <v>0.61142893779999996</v>
      </c>
      <c r="AN50" s="101">
        <v>0.93101825660000004</v>
      </c>
      <c r="AO50" s="101">
        <v>0.70664455469999998</v>
      </c>
      <c r="AP50" s="101">
        <v>1.2266350719000001</v>
      </c>
      <c r="AQ50" s="101">
        <v>0.95307908240000005</v>
      </c>
      <c r="AR50" s="101">
        <v>1.0082628841000001</v>
      </c>
      <c r="AS50" s="101">
        <v>0.76653523499999998</v>
      </c>
      <c r="AT50" s="101">
        <v>1.3262195879000001</v>
      </c>
      <c r="AU50" s="100" t="s">
        <v>28</v>
      </c>
      <c r="AV50" s="100" t="s">
        <v>28</v>
      </c>
      <c r="AW50" s="100">
        <v>3</v>
      </c>
      <c r="AX50" s="100" t="s">
        <v>28</v>
      </c>
      <c r="AY50" s="100" t="s">
        <v>28</v>
      </c>
      <c r="AZ50" s="100" t="s">
        <v>28</v>
      </c>
      <c r="BA50" s="100" t="s">
        <v>28</v>
      </c>
      <c r="BB50" s="100" t="s">
        <v>28</v>
      </c>
      <c r="BC50" s="110">
        <v>-3</v>
      </c>
      <c r="BD50" s="111">
        <v>444</v>
      </c>
      <c r="BE50" s="111">
        <v>454</v>
      </c>
      <c r="BF50" s="111">
        <v>428</v>
      </c>
    </row>
    <row r="51" spans="1:93" x14ac:dyDescent="0.3">
      <c r="A51" s="10"/>
      <c r="B51" t="s">
        <v>147</v>
      </c>
      <c r="C51" s="100">
        <v>322</v>
      </c>
      <c r="D51" s="114">
        <v>3481</v>
      </c>
      <c r="E51" s="109">
        <v>0.130558179</v>
      </c>
      <c r="F51" s="101">
        <v>9.9899454900000004E-2</v>
      </c>
      <c r="G51" s="101">
        <v>0.17062593700000001</v>
      </c>
      <c r="H51" s="101">
        <v>6.5907031000000005E-7</v>
      </c>
      <c r="I51" s="103">
        <v>9.2502154599999997E-2</v>
      </c>
      <c r="J51" s="101">
        <v>8.2930873700000005E-2</v>
      </c>
      <c r="K51" s="101">
        <v>0.1031780833</v>
      </c>
      <c r="L51" s="101">
        <v>1.9721515709999999</v>
      </c>
      <c r="M51" s="101">
        <v>1.5090350407999999</v>
      </c>
      <c r="N51" s="101">
        <v>2.5773966235999999</v>
      </c>
      <c r="O51" s="114">
        <v>343</v>
      </c>
      <c r="P51" s="114">
        <v>3673</v>
      </c>
      <c r="Q51" s="109">
        <v>0.12931153889999999</v>
      </c>
      <c r="R51" s="101">
        <v>9.8956747499999997E-2</v>
      </c>
      <c r="S51" s="101">
        <v>0.16897760419999999</v>
      </c>
      <c r="T51" s="101">
        <v>6.0193530999999996E-8</v>
      </c>
      <c r="U51" s="103">
        <v>9.3384154600000005E-2</v>
      </c>
      <c r="V51" s="101">
        <v>8.40064492E-2</v>
      </c>
      <c r="W51" s="101">
        <v>0.1038087006</v>
      </c>
      <c r="X51" s="101">
        <v>2.0951097577</v>
      </c>
      <c r="Y51" s="101">
        <v>1.6033004394000001</v>
      </c>
      <c r="Z51" s="101">
        <v>2.7377806361000001</v>
      </c>
      <c r="AA51" s="114">
        <v>329</v>
      </c>
      <c r="AB51" s="114">
        <v>3901</v>
      </c>
      <c r="AC51" s="109">
        <v>0.1121201809</v>
      </c>
      <c r="AD51" s="101">
        <v>8.5844767099999997E-2</v>
      </c>
      <c r="AE51" s="101">
        <v>0.14643798769999999</v>
      </c>
      <c r="AF51" s="101">
        <v>3.1364594E-8</v>
      </c>
      <c r="AG51" s="103">
        <v>8.4337349399999997E-2</v>
      </c>
      <c r="AH51" s="101">
        <v>7.5699269299999997E-2</v>
      </c>
      <c r="AI51" s="101">
        <v>9.3961125000000006E-2</v>
      </c>
      <c r="AJ51" s="101">
        <v>2.1253113893000002</v>
      </c>
      <c r="AK51" s="101">
        <v>1.62724373</v>
      </c>
      <c r="AL51" s="101">
        <v>2.7758278726999999</v>
      </c>
      <c r="AM51" s="101">
        <v>0.34644467839999998</v>
      </c>
      <c r="AN51" s="101">
        <v>0.86705472520000004</v>
      </c>
      <c r="AO51" s="101">
        <v>0.64428221399999996</v>
      </c>
      <c r="AP51" s="101">
        <v>1.1668549591999999</v>
      </c>
      <c r="AQ51" s="101">
        <v>0.94960740229999996</v>
      </c>
      <c r="AR51" s="101">
        <v>0.99045145990000005</v>
      </c>
      <c r="AS51" s="101">
        <v>0.73554883569999996</v>
      </c>
      <c r="AT51" s="101">
        <v>1.3336899561</v>
      </c>
      <c r="AU51" s="100">
        <v>1</v>
      </c>
      <c r="AV51" s="100">
        <v>2</v>
      </c>
      <c r="AW51" s="100">
        <v>3</v>
      </c>
      <c r="AX51" s="100" t="s">
        <v>28</v>
      </c>
      <c r="AY51" s="100" t="s">
        <v>28</v>
      </c>
      <c r="AZ51" s="100" t="s">
        <v>28</v>
      </c>
      <c r="BA51" s="100" t="s">
        <v>28</v>
      </c>
      <c r="BB51" s="100" t="s">
        <v>28</v>
      </c>
      <c r="BC51" s="110" t="s">
        <v>235</v>
      </c>
      <c r="BD51" s="111">
        <v>322</v>
      </c>
      <c r="BE51" s="111">
        <v>343</v>
      </c>
      <c r="BF51" s="111">
        <v>329</v>
      </c>
      <c r="BQ51" s="52"/>
      <c r="CC51" s="4"/>
      <c r="CO51" s="4"/>
    </row>
    <row r="52" spans="1:93" s="3" customFormat="1" x14ac:dyDescent="0.3">
      <c r="A52" s="10"/>
      <c r="B52" s="3" t="s">
        <v>82</v>
      </c>
      <c r="C52" s="106">
        <v>922</v>
      </c>
      <c r="D52" s="113">
        <v>15131</v>
      </c>
      <c r="E52" s="102">
        <v>6.4006818399999998E-2</v>
      </c>
      <c r="F52" s="107">
        <v>5.0094835400000003E-2</v>
      </c>
      <c r="G52" s="107">
        <v>8.1782338800000007E-2</v>
      </c>
      <c r="H52" s="107">
        <v>0.78750656779999995</v>
      </c>
      <c r="I52" s="108">
        <v>6.0934505299999997E-2</v>
      </c>
      <c r="J52" s="107">
        <v>5.7125558600000001E-2</v>
      </c>
      <c r="K52" s="107">
        <v>6.4997420200000003E-2</v>
      </c>
      <c r="L52" s="107">
        <v>0.96685744529999995</v>
      </c>
      <c r="M52" s="107">
        <v>0.75670945339999995</v>
      </c>
      <c r="N52" s="107">
        <v>1.2353662496</v>
      </c>
      <c r="O52" s="113">
        <v>918</v>
      </c>
      <c r="P52" s="113">
        <v>15814</v>
      </c>
      <c r="Q52" s="102">
        <v>5.83072512E-2</v>
      </c>
      <c r="R52" s="107">
        <v>4.5643510999999998E-2</v>
      </c>
      <c r="S52" s="107">
        <v>7.4484531600000001E-2</v>
      </c>
      <c r="T52" s="107">
        <v>0.64883625320000005</v>
      </c>
      <c r="U52" s="108">
        <v>5.8049829300000001E-2</v>
      </c>
      <c r="V52" s="107">
        <v>5.4413556100000003E-2</v>
      </c>
      <c r="W52" s="107">
        <v>6.1929102200000002E-2</v>
      </c>
      <c r="X52" s="107">
        <v>0.94469597949999995</v>
      </c>
      <c r="Y52" s="107">
        <v>0.73951764980000001</v>
      </c>
      <c r="Z52" s="107">
        <v>1.2068008029999999</v>
      </c>
      <c r="AA52" s="113">
        <v>921</v>
      </c>
      <c r="AB52" s="113">
        <v>15761</v>
      </c>
      <c r="AC52" s="102">
        <v>5.7737814800000002E-2</v>
      </c>
      <c r="AD52" s="107">
        <v>4.5185923199999999E-2</v>
      </c>
      <c r="AE52" s="107">
        <v>7.3776411400000005E-2</v>
      </c>
      <c r="AF52" s="107">
        <v>0.47048633740000001</v>
      </c>
      <c r="AG52" s="108">
        <v>5.8435378500000003E-2</v>
      </c>
      <c r="AH52" s="107">
        <v>5.4780730200000002E-2</v>
      </c>
      <c r="AI52" s="107">
        <v>6.2333843399999998E-2</v>
      </c>
      <c r="AJ52" s="107">
        <v>1.0944580574</v>
      </c>
      <c r="AK52" s="107">
        <v>0.85652873900000004</v>
      </c>
      <c r="AL52" s="107">
        <v>1.3984801499999999</v>
      </c>
      <c r="AM52" s="107">
        <v>0.94004670020000003</v>
      </c>
      <c r="AN52" s="107">
        <v>0.99023386609999997</v>
      </c>
      <c r="AO52" s="107">
        <v>0.76677228379999995</v>
      </c>
      <c r="AP52" s="107">
        <v>1.2788191883</v>
      </c>
      <c r="AQ52" s="107">
        <v>0.47470551700000002</v>
      </c>
      <c r="AR52" s="107">
        <v>0.91095375000000001</v>
      </c>
      <c r="AS52" s="107">
        <v>0.70541237629999998</v>
      </c>
      <c r="AT52" s="107">
        <v>1.1763852785</v>
      </c>
      <c r="AU52" s="106" t="s">
        <v>28</v>
      </c>
      <c r="AV52" s="106" t="s">
        <v>28</v>
      </c>
      <c r="AW52" s="106" t="s">
        <v>28</v>
      </c>
      <c r="AX52" s="106" t="s">
        <v>28</v>
      </c>
      <c r="AY52" s="106" t="s">
        <v>28</v>
      </c>
      <c r="AZ52" s="106" t="s">
        <v>28</v>
      </c>
      <c r="BA52" s="106" t="s">
        <v>28</v>
      </c>
      <c r="BB52" s="106" t="s">
        <v>28</v>
      </c>
      <c r="BC52" s="104" t="s">
        <v>28</v>
      </c>
      <c r="BD52" s="105">
        <v>922</v>
      </c>
      <c r="BE52" s="105">
        <v>918</v>
      </c>
      <c r="BF52" s="105">
        <v>921</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100">
        <v>1238</v>
      </c>
      <c r="D53" s="114">
        <v>15329</v>
      </c>
      <c r="E53" s="109">
        <v>7.7569005900000002E-2</v>
      </c>
      <c r="F53" s="101">
        <v>6.0886024400000002E-2</v>
      </c>
      <c r="G53" s="101">
        <v>9.8823181900000001E-2</v>
      </c>
      <c r="H53" s="101">
        <v>0.19962696590000001</v>
      </c>
      <c r="I53" s="103">
        <v>8.0761954499999997E-2</v>
      </c>
      <c r="J53" s="101">
        <v>7.6386181999999997E-2</v>
      </c>
      <c r="K53" s="101">
        <v>8.5388392499999993E-2</v>
      </c>
      <c r="L53" s="101">
        <v>1.171721588</v>
      </c>
      <c r="M53" s="101">
        <v>0.91971617350000001</v>
      </c>
      <c r="N53" s="101">
        <v>1.4927773583999999</v>
      </c>
      <c r="O53" s="114">
        <v>1155</v>
      </c>
      <c r="P53" s="114">
        <v>15414</v>
      </c>
      <c r="Q53" s="109">
        <v>7.0118318200000002E-2</v>
      </c>
      <c r="R53" s="101">
        <v>5.5009612700000002E-2</v>
      </c>
      <c r="S53" s="101">
        <v>8.9376716199999998E-2</v>
      </c>
      <c r="T53" s="101">
        <v>0.3028797211</v>
      </c>
      <c r="U53" s="103">
        <v>7.4931880100000001E-2</v>
      </c>
      <c r="V53" s="101">
        <v>7.0732735599999999E-2</v>
      </c>
      <c r="W53" s="101">
        <v>7.9380312499999994E-2</v>
      </c>
      <c r="X53" s="101">
        <v>1.1360592705999999</v>
      </c>
      <c r="Y53" s="101">
        <v>0.89126753390000002</v>
      </c>
      <c r="Z53" s="101">
        <v>1.4480844609000001</v>
      </c>
      <c r="AA53" s="114">
        <v>943</v>
      </c>
      <c r="AB53" s="114">
        <v>15632</v>
      </c>
      <c r="AC53" s="109">
        <v>5.48590578E-2</v>
      </c>
      <c r="AD53" s="101">
        <v>4.29349308E-2</v>
      </c>
      <c r="AE53" s="101">
        <v>7.0094819399999994E-2</v>
      </c>
      <c r="AF53" s="101">
        <v>0.75442920859999996</v>
      </c>
      <c r="AG53" s="103">
        <v>6.0324974400000002E-2</v>
      </c>
      <c r="AH53" s="101">
        <v>5.6595019000000003E-2</v>
      </c>
      <c r="AI53" s="101">
        <v>6.43007565E-2</v>
      </c>
      <c r="AJ53" s="101">
        <v>1.0398893348</v>
      </c>
      <c r="AK53" s="101">
        <v>0.81385970569999999</v>
      </c>
      <c r="AL53" s="101">
        <v>1.3286931655000001</v>
      </c>
      <c r="AM53" s="101">
        <v>5.7871681699999997E-2</v>
      </c>
      <c r="AN53" s="101">
        <v>0.78237840260000002</v>
      </c>
      <c r="AO53" s="101">
        <v>0.60712320330000002</v>
      </c>
      <c r="AP53" s="101">
        <v>1.0082236382</v>
      </c>
      <c r="AQ53" s="101">
        <v>0.43000778620000002</v>
      </c>
      <c r="AR53" s="101">
        <v>0.9039476193</v>
      </c>
      <c r="AS53" s="101">
        <v>0.70343320300000001</v>
      </c>
      <c r="AT53" s="101">
        <v>1.1616188928</v>
      </c>
      <c r="AU53" s="100" t="s">
        <v>28</v>
      </c>
      <c r="AV53" s="100" t="s">
        <v>28</v>
      </c>
      <c r="AW53" s="100" t="s">
        <v>28</v>
      </c>
      <c r="AX53" s="100" t="s">
        <v>28</v>
      </c>
      <c r="AY53" s="100" t="s">
        <v>28</v>
      </c>
      <c r="AZ53" s="100" t="s">
        <v>28</v>
      </c>
      <c r="BA53" s="100" t="s">
        <v>28</v>
      </c>
      <c r="BB53" s="100" t="s">
        <v>28</v>
      </c>
      <c r="BC53" s="110" t="s">
        <v>28</v>
      </c>
      <c r="BD53" s="111">
        <v>1238</v>
      </c>
      <c r="BE53" s="111">
        <v>1155</v>
      </c>
      <c r="BF53" s="111">
        <v>943</v>
      </c>
    </row>
    <row r="54" spans="1:93" x14ac:dyDescent="0.3">
      <c r="A54" s="10"/>
      <c r="B54" t="s">
        <v>81</v>
      </c>
      <c r="C54" s="100">
        <v>683</v>
      </c>
      <c r="D54" s="114">
        <v>9802</v>
      </c>
      <c r="E54" s="109">
        <v>7.1691996399999999E-2</v>
      </c>
      <c r="F54" s="101">
        <v>5.5913089499999999E-2</v>
      </c>
      <c r="G54" s="101">
        <v>9.1923776700000001E-2</v>
      </c>
      <c r="H54" s="101">
        <v>0.52981507409999995</v>
      </c>
      <c r="I54" s="103">
        <v>6.9679657199999995E-2</v>
      </c>
      <c r="J54" s="101">
        <v>6.4645110699999994E-2</v>
      </c>
      <c r="K54" s="101">
        <v>7.5106293000000005E-2</v>
      </c>
      <c r="L54" s="101">
        <v>1.0829461970000001</v>
      </c>
      <c r="M54" s="101">
        <v>0.84459731390000004</v>
      </c>
      <c r="N54" s="101">
        <v>1.3885581286999999</v>
      </c>
      <c r="O54" s="114">
        <v>660</v>
      </c>
      <c r="P54" s="114">
        <v>11197</v>
      </c>
      <c r="Q54" s="109">
        <v>6.1659310100000003E-2</v>
      </c>
      <c r="R54" s="101">
        <v>4.8049347200000002E-2</v>
      </c>
      <c r="S54" s="101">
        <v>7.9124290700000002E-2</v>
      </c>
      <c r="T54" s="101">
        <v>0.99376504470000004</v>
      </c>
      <c r="U54" s="103">
        <v>5.8944360100000003E-2</v>
      </c>
      <c r="V54" s="101">
        <v>5.4614665999999999E-2</v>
      </c>
      <c r="W54" s="101">
        <v>6.3617299899999993E-2</v>
      </c>
      <c r="X54" s="101">
        <v>0.99900614590000003</v>
      </c>
      <c r="Y54" s="101">
        <v>0.77849708569999998</v>
      </c>
      <c r="Z54" s="101">
        <v>1.2819743295999999</v>
      </c>
      <c r="AA54" s="114">
        <v>688</v>
      </c>
      <c r="AB54" s="114">
        <v>13213</v>
      </c>
      <c r="AC54" s="109">
        <v>5.2592214300000002E-2</v>
      </c>
      <c r="AD54" s="101">
        <v>4.0989784699999997E-2</v>
      </c>
      <c r="AE54" s="101">
        <v>6.7478788400000003E-2</v>
      </c>
      <c r="AF54" s="101">
        <v>0.98064636039999997</v>
      </c>
      <c r="AG54" s="103">
        <v>5.2069931100000001E-2</v>
      </c>
      <c r="AH54" s="101">
        <v>4.8320926E-2</v>
      </c>
      <c r="AI54" s="101">
        <v>5.6109804800000003E-2</v>
      </c>
      <c r="AJ54" s="101">
        <v>0.99691983340000001</v>
      </c>
      <c r="AK54" s="101">
        <v>0.77698818800000002</v>
      </c>
      <c r="AL54" s="101">
        <v>1.2791045856000001</v>
      </c>
      <c r="AM54" s="101">
        <v>0.2375909843</v>
      </c>
      <c r="AN54" s="101">
        <v>0.85294847210000002</v>
      </c>
      <c r="AO54" s="101">
        <v>0.65506819910000003</v>
      </c>
      <c r="AP54" s="101">
        <v>1.1106035935</v>
      </c>
      <c r="AQ54" s="101">
        <v>0.2618677693</v>
      </c>
      <c r="AR54" s="101">
        <v>0.86005848799999995</v>
      </c>
      <c r="AS54" s="101">
        <v>0.66093236860000004</v>
      </c>
      <c r="AT54" s="101">
        <v>1.1191774498</v>
      </c>
      <c r="AU54" s="100" t="s">
        <v>28</v>
      </c>
      <c r="AV54" s="100" t="s">
        <v>28</v>
      </c>
      <c r="AW54" s="100" t="s">
        <v>28</v>
      </c>
      <c r="AX54" s="100" t="s">
        <v>28</v>
      </c>
      <c r="AY54" s="100" t="s">
        <v>28</v>
      </c>
      <c r="AZ54" s="100" t="s">
        <v>28</v>
      </c>
      <c r="BA54" s="100" t="s">
        <v>28</v>
      </c>
      <c r="BB54" s="100" t="s">
        <v>28</v>
      </c>
      <c r="BC54" s="110" t="s">
        <v>28</v>
      </c>
      <c r="BD54" s="111">
        <v>683</v>
      </c>
      <c r="BE54" s="111">
        <v>660</v>
      </c>
      <c r="BF54" s="111">
        <v>688</v>
      </c>
    </row>
    <row r="55" spans="1:93" x14ac:dyDescent="0.3">
      <c r="A55" s="10"/>
      <c r="B55" t="s">
        <v>86</v>
      </c>
      <c r="C55" s="100">
        <v>853</v>
      </c>
      <c r="D55" s="114">
        <v>11444</v>
      </c>
      <c r="E55" s="109">
        <v>7.3408236099999996E-2</v>
      </c>
      <c r="F55" s="101">
        <v>5.7408461199999997E-2</v>
      </c>
      <c r="G55" s="101">
        <v>9.38671586E-2</v>
      </c>
      <c r="H55" s="101">
        <v>0.41000568799999998</v>
      </c>
      <c r="I55" s="103">
        <v>7.4536875200000005E-2</v>
      </c>
      <c r="J55" s="101">
        <v>6.9699007899999998E-2</v>
      </c>
      <c r="K55" s="101">
        <v>7.9710542999999995E-2</v>
      </c>
      <c r="L55" s="101">
        <v>1.1088709217999999</v>
      </c>
      <c r="M55" s="101">
        <v>0.86718570890000002</v>
      </c>
      <c r="N55" s="101">
        <v>1.4179139584</v>
      </c>
      <c r="O55" s="114">
        <v>821</v>
      </c>
      <c r="P55" s="114">
        <v>12373</v>
      </c>
      <c r="Q55" s="109">
        <v>6.4062752000000001E-2</v>
      </c>
      <c r="R55" s="101">
        <v>5.0094518999999997E-2</v>
      </c>
      <c r="S55" s="101">
        <v>8.1925852699999996E-2</v>
      </c>
      <c r="T55" s="101">
        <v>0.76662071190000003</v>
      </c>
      <c r="U55" s="103">
        <v>6.6354158199999999E-2</v>
      </c>
      <c r="V55" s="101">
        <v>6.1967076199999999E-2</v>
      </c>
      <c r="W55" s="101">
        <v>7.1051832400000001E-2</v>
      </c>
      <c r="X55" s="101">
        <v>1.0379467898000001</v>
      </c>
      <c r="Y55" s="101">
        <v>0.81163302589999997</v>
      </c>
      <c r="Z55" s="101">
        <v>1.3273653291</v>
      </c>
      <c r="AA55" s="114">
        <v>795</v>
      </c>
      <c r="AB55" s="114">
        <v>13555</v>
      </c>
      <c r="AC55" s="109">
        <v>5.7239318300000001E-2</v>
      </c>
      <c r="AD55" s="101">
        <v>4.4751742300000001E-2</v>
      </c>
      <c r="AE55" s="101">
        <v>7.3211441399999994E-2</v>
      </c>
      <c r="AF55" s="101">
        <v>0.51585581420000004</v>
      </c>
      <c r="AG55" s="103">
        <v>5.8649944699999998E-2</v>
      </c>
      <c r="AH55" s="101">
        <v>5.4711497099999999E-2</v>
      </c>
      <c r="AI55" s="101">
        <v>6.2871904300000003E-2</v>
      </c>
      <c r="AJ55" s="101">
        <v>1.0850087310000001</v>
      </c>
      <c r="AK55" s="101">
        <v>0.84829855750000005</v>
      </c>
      <c r="AL55" s="101">
        <v>1.3877707748000001</v>
      </c>
      <c r="AM55" s="101">
        <v>0.39173278459999999</v>
      </c>
      <c r="AN55" s="101">
        <v>0.89348828420000004</v>
      </c>
      <c r="AO55" s="101">
        <v>0.69049539120000003</v>
      </c>
      <c r="AP55" s="101">
        <v>1.156157339</v>
      </c>
      <c r="AQ55" s="101">
        <v>0.29994303789999999</v>
      </c>
      <c r="AR55" s="101">
        <v>0.87269161230000003</v>
      </c>
      <c r="AS55" s="101">
        <v>0.67458682160000005</v>
      </c>
      <c r="AT55" s="101">
        <v>1.1289735075</v>
      </c>
      <c r="AU55" s="100" t="s">
        <v>28</v>
      </c>
      <c r="AV55" s="100" t="s">
        <v>28</v>
      </c>
      <c r="AW55" s="100" t="s">
        <v>28</v>
      </c>
      <c r="AX55" s="100" t="s">
        <v>28</v>
      </c>
      <c r="AY55" s="100" t="s">
        <v>28</v>
      </c>
      <c r="AZ55" s="100" t="s">
        <v>28</v>
      </c>
      <c r="BA55" s="100" t="s">
        <v>28</v>
      </c>
      <c r="BB55" s="100" t="s">
        <v>28</v>
      </c>
      <c r="BC55" s="110" t="s">
        <v>28</v>
      </c>
      <c r="BD55" s="111">
        <v>853</v>
      </c>
      <c r="BE55" s="111">
        <v>821</v>
      </c>
      <c r="BF55" s="111">
        <v>795</v>
      </c>
    </row>
    <row r="56" spans="1:93" x14ac:dyDescent="0.3">
      <c r="A56" s="10"/>
      <c r="B56" t="s">
        <v>83</v>
      </c>
      <c r="C56" s="100">
        <v>854</v>
      </c>
      <c r="D56" s="114">
        <v>10058</v>
      </c>
      <c r="E56" s="109">
        <v>7.7316900999999993E-2</v>
      </c>
      <c r="F56" s="101">
        <v>6.0469455399999997E-2</v>
      </c>
      <c r="G56" s="101">
        <v>9.8858227600000001E-2</v>
      </c>
      <c r="H56" s="101">
        <v>0.2157844351</v>
      </c>
      <c r="I56" s="103">
        <v>8.4907536300000003E-2</v>
      </c>
      <c r="J56" s="101">
        <v>7.9399674500000003E-2</v>
      </c>
      <c r="K56" s="101">
        <v>9.0797471899999996E-2</v>
      </c>
      <c r="L56" s="101">
        <v>1.1679134090000001</v>
      </c>
      <c r="M56" s="101">
        <v>0.91342367390000001</v>
      </c>
      <c r="N56" s="101">
        <v>1.4933067422999999</v>
      </c>
      <c r="O56" s="114">
        <v>873</v>
      </c>
      <c r="P56" s="114">
        <v>10151</v>
      </c>
      <c r="Q56" s="109">
        <v>7.9148953899999999E-2</v>
      </c>
      <c r="R56" s="101">
        <v>6.18960894E-2</v>
      </c>
      <c r="S56" s="101">
        <v>0.1012108677</v>
      </c>
      <c r="T56" s="101">
        <v>4.7413227299999999E-2</v>
      </c>
      <c r="U56" s="103">
        <v>8.6001379200000005E-2</v>
      </c>
      <c r="V56" s="101">
        <v>8.0481601299999997E-2</v>
      </c>
      <c r="W56" s="101">
        <v>9.1899727400000006E-2</v>
      </c>
      <c r="X56" s="101">
        <v>1.2823739248999999</v>
      </c>
      <c r="Y56" s="101">
        <v>1.0028424523999999</v>
      </c>
      <c r="Z56" s="101">
        <v>1.6398217679</v>
      </c>
      <c r="AA56" s="114">
        <v>737</v>
      </c>
      <c r="AB56" s="114">
        <v>10352</v>
      </c>
      <c r="AC56" s="109">
        <v>6.4363121600000003E-2</v>
      </c>
      <c r="AD56" s="101">
        <v>5.0238291400000003E-2</v>
      </c>
      <c r="AE56" s="101">
        <v>8.2459241700000005E-2</v>
      </c>
      <c r="AF56" s="101">
        <v>0.11564289379999999</v>
      </c>
      <c r="AG56" s="103">
        <v>7.1193972199999997E-2</v>
      </c>
      <c r="AH56" s="101">
        <v>6.6235193999999997E-2</v>
      </c>
      <c r="AI56" s="101">
        <v>7.6523995299999995E-2</v>
      </c>
      <c r="AJ56" s="101">
        <v>1.2200450823</v>
      </c>
      <c r="AK56" s="101">
        <v>0.95229968549999999</v>
      </c>
      <c r="AL56" s="101">
        <v>1.5630688800000001</v>
      </c>
      <c r="AM56" s="101">
        <v>0.1179440415</v>
      </c>
      <c r="AN56" s="101">
        <v>0.81318979400000002</v>
      </c>
      <c r="AO56" s="101">
        <v>0.62749175810000002</v>
      </c>
      <c r="AP56" s="101">
        <v>1.0538427518</v>
      </c>
      <c r="AQ56" s="101">
        <v>0.85843580779999995</v>
      </c>
      <c r="AR56" s="101">
        <v>1.0236953742999999</v>
      </c>
      <c r="AS56" s="101">
        <v>0.79142536409999997</v>
      </c>
      <c r="AT56" s="101">
        <v>1.3241327191000001</v>
      </c>
      <c r="AU56" s="100" t="s">
        <v>28</v>
      </c>
      <c r="AV56" s="100" t="s">
        <v>28</v>
      </c>
      <c r="AW56" s="100" t="s">
        <v>28</v>
      </c>
      <c r="AX56" s="100" t="s">
        <v>28</v>
      </c>
      <c r="AY56" s="100" t="s">
        <v>28</v>
      </c>
      <c r="AZ56" s="100" t="s">
        <v>28</v>
      </c>
      <c r="BA56" s="100" t="s">
        <v>28</v>
      </c>
      <c r="BB56" s="100" t="s">
        <v>28</v>
      </c>
      <c r="BC56" s="110" t="s">
        <v>28</v>
      </c>
      <c r="BD56" s="111">
        <v>854</v>
      </c>
      <c r="BE56" s="111">
        <v>873</v>
      </c>
      <c r="BF56" s="111">
        <v>737</v>
      </c>
    </row>
    <row r="57" spans="1:93" x14ac:dyDescent="0.3">
      <c r="A57" s="10"/>
      <c r="B57" t="s">
        <v>84</v>
      </c>
      <c r="C57" s="100">
        <v>504</v>
      </c>
      <c r="D57" s="114">
        <v>7238</v>
      </c>
      <c r="E57" s="109">
        <v>7.1902651100000006E-2</v>
      </c>
      <c r="F57" s="101">
        <v>5.5721864699999998E-2</v>
      </c>
      <c r="G57" s="101">
        <v>9.2782093100000004E-2</v>
      </c>
      <c r="H57" s="101">
        <v>0.52531678699999995</v>
      </c>
      <c r="I57" s="103">
        <v>6.9632495200000005E-2</v>
      </c>
      <c r="J57" s="101">
        <v>6.3811128800000005E-2</v>
      </c>
      <c r="K57" s="101">
        <v>7.5984933500000004E-2</v>
      </c>
      <c r="L57" s="101">
        <v>1.0861282499</v>
      </c>
      <c r="M57" s="101">
        <v>0.84170876090000002</v>
      </c>
      <c r="N57" s="101">
        <v>1.4015234603</v>
      </c>
      <c r="O57" s="114">
        <v>502</v>
      </c>
      <c r="P57" s="114">
        <v>7726</v>
      </c>
      <c r="Q57" s="109">
        <v>6.7113139599999996E-2</v>
      </c>
      <c r="R57" s="101">
        <v>5.1972504400000001E-2</v>
      </c>
      <c r="S57" s="101">
        <v>8.6664546199999998E-2</v>
      </c>
      <c r="T57" s="101">
        <v>0.52079163070000001</v>
      </c>
      <c r="U57" s="103">
        <v>6.4975407700000001E-2</v>
      </c>
      <c r="V57" s="101">
        <v>5.9533035800000002E-2</v>
      </c>
      <c r="W57" s="101">
        <v>7.0915308699999999E-2</v>
      </c>
      <c r="X57" s="101">
        <v>1.0873692694999999</v>
      </c>
      <c r="Y57" s="101">
        <v>0.84206020510000001</v>
      </c>
      <c r="Z57" s="101">
        <v>1.4041417953999999</v>
      </c>
      <c r="AA57" s="114">
        <v>499</v>
      </c>
      <c r="AB57" s="114">
        <v>8317</v>
      </c>
      <c r="AC57" s="109">
        <v>5.5852153299999999E-2</v>
      </c>
      <c r="AD57" s="101">
        <v>4.3266773500000001E-2</v>
      </c>
      <c r="AE57" s="101">
        <v>7.2098351199999994E-2</v>
      </c>
      <c r="AF57" s="101">
        <v>0.66140228440000004</v>
      </c>
      <c r="AG57" s="103">
        <v>5.9997595299999998E-2</v>
      </c>
      <c r="AH57" s="101">
        <v>5.49577355E-2</v>
      </c>
      <c r="AI57" s="101">
        <v>6.5499631799999999E-2</v>
      </c>
      <c r="AJ57" s="101">
        <v>1.058714111</v>
      </c>
      <c r="AK57" s="101">
        <v>0.82015000159999996</v>
      </c>
      <c r="AL57" s="101">
        <v>1.3666714218</v>
      </c>
      <c r="AM57" s="101">
        <v>0.19134958399999999</v>
      </c>
      <c r="AN57" s="101">
        <v>0.83220891870000002</v>
      </c>
      <c r="AO57" s="101">
        <v>0.63179581110000005</v>
      </c>
      <c r="AP57" s="101">
        <v>1.0961954357000001</v>
      </c>
      <c r="AQ57" s="101">
        <v>0.62343459290000003</v>
      </c>
      <c r="AR57" s="101">
        <v>0.93338894370000003</v>
      </c>
      <c r="AS57" s="101">
        <v>0.70885358919999997</v>
      </c>
      <c r="AT57" s="101">
        <v>1.2290477659000001</v>
      </c>
      <c r="AU57" s="100" t="s">
        <v>28</v>
      </c>
      <c r="AV57" s="100" t="s">
        <v>28</v>
      </c>
      <c r="AW57" s="100" t="s">
        <v>28</v>
      </c>
      <c r="AX57" s="100" t="s">
        <v>28</v>
      </c>
      <c r="AY57" s="100" t="s">
        <v>28</v>
      </c>
      <c r="AZ57" s="100" t="s">
        <v>28</v>
      </c>
      <c r="BA57" s="100" t="s">
        <v>28</v>
      </c>
      <c r="BB57" s="100" t="s">
        <v>28</v>
      </c>
      <c r="BC57" s="110" t="s">
        <v>28</v>
      </c>
      <c r="BD57" s="111">
        <v>504</v>
      </c>
      <c r="BE57" s="111">
        <v>502</v>
      </c>
      <c r="BF57" s="111">
        <v>499</v>
      </c>
    </row>
    <row r="58" spans="1:93" x14ac:dyDescent="0.3">
      <c r="A58" s="10"/>
      <c r="B58" t="s">
        <v>88</v>
      </c>
      <c r="C58" s="100">
        <v>471</v>
      </c>
      <c r="D58" s="114">
        <v>5240</v>
      </c>
      <c r="E58" s="109">
        <v>8.4011296700000002E-2</v>
      </c>
      <c r="F58" s="101">
        <v>6.50644217E-2</v>
      </c>
      <c r="G58" s="101">
        <v>0.10847553529999999</v>
      </c>
      <c r="H58" s="101">
        <v>6.7674226599999998E-2</v>
      </c>
      <c r="I58" s="103">
        <v>8.9885496199999998E-2</v>
      </c>
      <c r="J58" s="101">
        <v>8.2123665100000007E-2</v>
      </c>
      <c r="K58" s="101">
        <v>9.8380928500000006E-2</v>
      </c>
      <c r="L58" s="101">
        <v>1.2690358582000001</v>
      </c>
      <c r="M58" s="101">
        <v>0.98283311250000005</v>
      </c>
      <c r="N58" s="101">
        <v>1.6385813511</v>
      </c>
      <c r="O58" s="114">
        <v>413</v>
      </c>
      <c r="P58" s="114">
        <v>5114</v>
      </c>
      <c r="Q58" s="109">
        <v>7.1679523600000003E-2</v>
      </c>
      <c r="R58" s="101">
        <v>5.5341733499999997E-2</v>
      </c>
      <c r="S58" s="101">
        <v>9.2840498100000002E-2</v>
      </c>
      <c r="T58" s="101">
        <v>0.25704828280000003</v>
      </c>
      <c r="U58" s="103">
        <v>8.0758701599999996E-2</v>
      </c>
      <c r="V58" s="101">
        <v>7.3333841999999996E-2</v>
      </c>
      <c r="W58" s="101">
        <v>8.8935308899999996E-2</v>
      </c>
      <c r="X58" s="101">
        <v>1.1613539711</v>
      </c>
      <c r="Y58" s="101">
        <v>0.89664856469999998</v>
      </c>
      <c r="Z58" s="101">
        <v>1.5042047679999999</v>
      </c>
      <c r="AA58" s="114">
        <v>360</v>
      </c>
      <c r="AB58" s="114">
        <v>5049</v>
      </c>
      <c r="AC58" s="109">
        <v>6.1178425299999999E-2</v>
      </c>
      <c r="AD58" s="101">
        <v>4.7082822699999999E-2</v>
      </c>
      <c r="AE58" s="101">
        <v>7.9493953699999995E-2</v>
      </c>
      <c r="AF58" s="101">
        <v>0.26756165679999999</v>
      </c>
      <c r="AG58" s="103">
        <v>7.1301247799999995E-2</v>
      </c>
      <c r="AH58" s="101">
        <v>6.4303538199999996E-2</v>
      </c>
      <c r="AI58" s="101">
        <v>7.9060469800000005E-2</v>
      </c>
      <c r="AJ58" s="101">
        <v>1.1596770814999999</v>
      </c>
      <c r="AK58" s="101">
        <v>0.8924857102</v>
      </c>
      <c r="AL58" s="101">
        <v>1.5068599061000001</v>
      </c>
      <c r="AM58" s="101">
        <v>0.27484392600000002</v>
      </c>
      <c r="AN58" s="101">
        <v>0.85349932969999998</v>
      </c>
      <c r="AO58" s="101">
        <v>0.64227527640000004</v>
      </c>
      <c r="AP58" s="101">
        <v>1.1341883032</v>
      </c>
      <c r="AQ58" s="101">
        <v>0.26398265300000001</v>
      </c>
      <c r="AR58" s="101">
        <v>0.8532129181</v>
      </c>
      <c r="AS58" s="101">
        <v>0.64578663739999997</v>
      </c>
      <c r="AT58" s="101">
        <v>1.1272643958999999</v>
      </c>
      <c r="AU58" s="100" t="s">
        <v>28</v>
      </c>
      <c r="AV58" s="100" t="s">
        <v>28</v>
      </c>
      <c r="AW58" s="100" t="s">
        <v>28</v>
      </c>
      <c r="AX58" s="100" t="s">
        <v>28</v>
      </c>
      <c r="AY58" s="100" t="s">
        <v>28</v>
      </c>
      <c r="AZ58" s="100" t="s">
        <v>28</v>
      </c>
      <c r="BA58" s="100" t="s">
        <v>28</v>
      </c>
      <c r="BB58" s="100" t="s">
        <v>28</v>
      </c>
      <c r="BC58" s="110" t="s">
        <v>28</v>
      </c>
      <c r="BD58" s="111">
        <v>471</v>
      </c>
      <c r="BE58" s="111">
        <v>413</v>
      </c>
      <c r="BF58" s="111">
        <v>360</v>
      </c>
    </row>
    <row r="59" spans="1:93" x14ac:dyDescent="0.3">
      <c r="A59" s="10"/>
      <c r="B59" t="s">
        <v>91</v>
      </c>
      <c r="C59" s="100">
        <v>582</v>
      </c>
      <c r="D59" s="114">
        <v>5609</v>
      </c>
      <c r="E59" s="109">
        <v>8.9046512600000002E-2</v>
      </c>
      <c r="F59" s="101">
        <v>6.9224886299999996E-2</v>
      </c>
      <c r="G59" s="101">
        <v>0.1145437982</v>
      </c>
      <c r="H59" s="101">
        <v>2.1019023899999999E-2</v>
      </c>
      <c r="I59" s="103">
        <v>0.1037618114</v>
      </c>
      <c r="J59" s="101">
        <v>9.5665226800000003E-2</v>
      </c>
      <c r="K59" s="101">
        <v>0.11254364679999999</v>
      </c>
      <c r="L59" s="101">
        <v>1.345095505</v>
      </c>
      <c r="M59" s="101">
        <v>1.0456791697000001</v>
      </c>
      <c r="N59" s="101">
        <v>1.7302457294</v>
      </c>
      <c r="O59" s="114">
        <v>585</v>
      </c>
      <c r="P59" s="114">
        <v>5492</v>
      </c>
      <c r="Q59" s="109">
        <v>9.1409361300000005E-2</v>
      </c>
      <c r="R59" s="101">
        <v>7.1062560999999996E-2</v>
      </c>
      <c r="S59" s="101">
        <v>0.1175819055</v>
      </c>
      <c r="T59" s="101">
        <v>2.2350017000000002E-3</v>
      </c>
      <c r="U59" s="103">
        <v>0.10651857250000001</v>
      </c>
      <c r="V59" s="101">
        <v>9.8227362999999998E-2</v>
      </c>
      <c r="W59" s="101">
        <v>0.1155096293</v>
      </c>
      <c r="X59" s="101">
        <v>1.4810174437000001</v>
      </c>
      <c r="Y59" s="101">
        <v>1.151357924</v>
      </c>
      <c r="Z59" s="101">
        <v>1.9050658557</v>
      </c>
      <c r="AA59" s="114">
        <v>419</v>
      </c>
      <c r="AB59" s="114">
        <v>5392</v>
      </c>
      <c r="AC59" s="109">
        <v>6.2437488300000003E-2</v>
      </c>
      <c r="AD59" s="101">
        <v>4.8200424899999997E-2</v>
      </c>
      <c r="AE59" s="101">
        <v>8.0879783799999994E-2</v>
      </c>
      <c r="AF59" s="101">
        <v>0.2018833508</v>
      </c>
      <c r="AG59" s="103">
        <v>7.7707715100000005E-2</v>
      </c>
      <c r="AH59" s="101">
        <v>7.0612278099999995E-2</v>
      </c>
      <c r="AI59" s="101">
        <v>8.55161334E-2</v>
      </c>
      <c r="AJ59" s="101">
        <v>1.1835434437000001</v>
      </c>
      <c r="AK59" s="101">
        <v>0.913670592</v>
      </c>
      <c r="AL59" s="101">
        <v>1.5331292212000001</v>
      </c>
      <c r="AM59" s="101">
        <v>6.6303441000000003E-3</v>
      </c>
      <c r="AN59" s="101">
        <v>0.68305354490000003</v>
      </c>
      <c r="AO59" s="101">
        <v>0.5187298185</v>
      </c>
      <c r="AP59" s="101">
        <v>0.89943189779999999</v>
      </c>
      <c r="AQ59" s="101">
        <v>0.84846111130000001</v>
      </c>
      <c r="AR59" s="101">
        <v>1.0265349948</v>
      </c>
      <c r="AS59" s="101">
        <v>0.78471356410000004</v>
      </c>
      <c r="AT59" s="101">
        <v>1.3428773808000001</v>
      </c>
      <c r="AU59" s="100" t="s">
        <v>28</v>
      </c>
      <c r="AV59" s="100">
        <v>2</v>
      </c>
      <c r="AW59" s="100" t="s">
        <v>28</v>
      </c>
      <c r="AX59" s="100" t="s">
        <v>28</v>
      </c>
      <c r="AY59" s="100" t="s">
        <v>28</v>
      </c>
      <c r="AZ59" s="100" t="s">
        <v>28</v>
      </c>
      <c r="BA59" s="100" t="s">
        <v>28</v>
      </c>
      <c r="BB59" s="100" t="s">
        <v>28</v>
      </c>
      <c r="BC59" s="110">
        <v>-2</v>
      </c>
      <c r="BD59" s="111">
        <v>582</v>
      </c>
      <c r="BE59" s="111">
        <v>585</v>
      </c>
      <c r="BF59" s="111">
        <v>419</v>
      </c>
    </row>
    <row r="60" spans="1:93" x14ac:dyDescent="0.3">
      <c r="A60" s="10"/>
      <c r="B60" t="s">
        <v>89</v>
      </c>
      <c r="C60" s="100">
        <v>1016</v>
      </c>
      <c r="D60" s="114">
        <v>11899</v>
      </c>
      <c r="E60" s="109">
        <v>8.0431143999999996E-2</v>
      </c>
      <c r="F60" s="101">
        <v>6.29807649E-2</v>
      </c>
      <c r="G60" s="101">
        <v>0.1027165823</v>
      </c>
      <c r="H60" s="101">
        <v>0.11867538549999999</v>
      </c>
      <c r="I60" s="103">
        <v>8.5385326499999997E-2</v>
      </c>
      <c r="J60" s="101">
        <v>8.0293183200000007E-2</v>
      </c>
      <c r="K60" s="101">
        <v>9.0800410299999995E-2</v>
      </c>
      <c r="L60" s="101">
        <v>1.2149557251000001</v>
      </c>
      <c r="M60" s="101">
        <v>0.95135835570000005</v>
      </c>
      <c r="N60" s="101">
        <v>1.5515892672</v>
      </c>
      <c r="O60" s="114">
        <v>979</v>
      </c>
      <c r="P60" s="114">
        <v>12276</v>
      </c>
      <c r="Q60" s="109">
        <v>7.5419445200000004E-2</v>
      </c>
      <c r="R60" s="101">
        <v>5.9050571699999999E-2</v>
      </c>
      <c r="S60" s="101">
        <v>9.63257857E-2</v>
      </c>
      <c r="T60" s="101">
        <v>0.10833988949999999</v>
      </c>
      <c r="U60" s="103">
        <v>7.9749103900000007E-2</v>
      </c>
      <c r="V60" s="101">
        <v>7.4906808300000002E-2</v>
      </c>
      <c r="W60" s="101">
        <v>8.4904426199999994E-2</v>
      </c>
      <c r="X60" s="101">
        <v>1.2219483032</v>
      </c>
      <c r="Y60" s="101">
        <v>0.956739283</v>
      </c>
      <c r="Z60" s="101">
        <v>1.5606735109000001</v>
      </c>
      <c r="AA60" s="114">
        <v>869</v>
      </c>
      <c r="AB60" s="114">
        <v>12718</v>
      </c>
      <c r="AC60" s="109">
        <v>6.3425506300000004E-2</v>
      </c>
      <c r="AD60" s="101">
        <v>4.9571370900000002E-2</v>
      </c>
      <c r="AE60" s="101">
        <v>8.1151575399999995E-2</v>
      </c>
      <c r="AF60" s="101">
        <v>0.14292323470000001</v>
      </c>
      <c r="AG60" s="103">
        <v>6.8328353499999994E-2</v>
      </c>
      <c r="AH60" s="101">
        <v>6.3933123300000005E-2</v>
      </c>
      <c r="AI60" s="101">
        <v>7.3025744000000004E-2</v>
      </c>
      <c r="AJ60" s="101">
        <v>1.2022719714000001</v>
      </c>
      <c r="AK60" s="101">
        <v>0.93965777100000003</v>
      </c>
      <c r="AL60" s="101">
        <v>1.5382812103000001</v>
      </c>
      <c r="AM60" s="101">
        <v>0.18626157870000001</v>
      </c>
      <c r="AN60" s="101">
        <v>0.84097020469999995</v>
      </c>
      <c r="AO60" s="101">
        <v>0.65048691049999996</v>
      </c>
      <c r="AP60" s="101">
        <v>1.0872330768</v>
      </c>
      <c r="AQ60" s="101">
        <v>0.6210097617</v>
      </c>
      <c r="AR60" s="101">
        <v>0.93768957490000004</v>
      </c>
      <c r="AS60" s="101">
        <v>0.72660195270000005</v>
      </c>
      <c r="AT60" s="101">
        <v>1.2101009852</v>
      </c>
      <c r="AU60" s="100" t="s">
        <v>28</v>
      </c>
      <c r="AV60" s="100" t="s">
        <v>28</v>
      </c>
      <c r="AW60" s="100" t="s">
        <v>28</v>
      </c>
      <c r="AX60" s="100" t="s">
        <v>28</v>
      </c>
      <c r="AY60" s="100" t="s">
        <v>28</v>
      </c>
      <c r="AZ60" s="100" t="s">
        <v>28</v>
      </c>
      <c r="BA60" s="100" t="s">
        <v>28</v>
      </c>
      <c r="BB60" s="100" t="s">
        <v>28</v>
      </c>
      <c r="BC60" s="110" t="s">
        <v>28</v>
      </c>
      <c r="BD60" s="111">
        <v>1016</v>
      </c>
      <c r="BE60" s="111">
        <v>979</v>
      </c>
      <c r="BF60" s="111">
        <v>869</v>
      </c>
    </row>
    <row r="61" spans="1:93" x14ac:dyDescent="0.3">
      <c r="A61" s="10"/>
      <c r="B61" t="s">
        <v>87</v>
      </c>
      <c r="C61" s="100">
        <v>1147</v>
      </c>
      <c r="D61" s="114">
        <v>14168</v>
      </c>
      <c r="E61" s="109">
        <v>7.8064147200000003E-2</v>
      </c>
      <c r="F61" s="101">
        <v>6.1229402799999999E-2</v>
      </c>
      <c r="G61" s="101">
        <v>9.9527527599999999E-2</v>
      </c>
      <c r="H61" s="101">
        <v>0.18350035470000001</v>
      </c>
      <c r="I61" s="103">
        <v>8.0957086400000003E-2</v>
      </c>
      <c r="J61" s="101">
        <v>7.6404950999999999E-2</v>
      </c>
      <c r="K61" s="101">
        <v>8.5780433700000006E-2</v>
      </c>
      <c r="L61" s="101">
        <v>1.1792009638000001</v>
      </c>
      <c r="M61" s="101">
        <v>0.92490308759999995</v>
      </c>
      <c r="N61" s="101">
        <v>1.5034168786</v>
      </c>
      <c r="O61" s="114">
        <v>1128</v>
      </c>
      <c r="P61" s="114">
        <v>14094</v>
      </c>
      <c r="Q61" s="109">
        <v>7.8145068100000006E-2</v>
      </c>
      <c r="R61" s="101">
        <v>6.1280088900000002E-2</v>
      </c>
      <c r="S61" s="101">
        <v>9.9651481700000002E-2</v>
      </c>
      <c r="T61" s="101">
        <v>5.7143556599999999E-2</v>
      </c>
      <c r="U61" s="103">
        <v>8.0034057000000006E-2</v>
      </c>
      <c r="V61" s="101">
        <v>7.5497170500000002E-2</v>
      </c>
      <c r="W61" s="101">
        <v>8.4843580799999999E-2</v>
      </c>
      <c r="X61" s="101">
        <v>1.2661089329999999</v>
      </c>
      <c r="Y61" s="101">
        <v>0.99286199289999999</v>
      </c>
      <c r="Z61" s="101">
        <v>1.6145565464</v>
      </c>
      <c r="AA61" s="114">
        <v>991</v>
      </c>
      <c r="AB61" s="114">
        <v>14042</v>
      </c>
      <c r="AC61" s="109">
        <v>6.5175261499999998E-2</v>
      </c>
      <c r="AD61" s="101">
        <v>5.1049975900000003E-2</v>
      </c>
      <c r="AE61" s="101">
        <v>8.32089466E-2</v>
      </c>
      <c r="AF61" s="101">
        <v>8.9809155399999993E-2</v>
      </c>
      <c r="AG61" s="103">
        <v>7.0573992299999999E-2</v>
      </c>
      <c r="AH61" s="101">
        <v>6.6314023299999997E-2</v>
      </c>
      <c r="AI61" s="101">
        <v>7.5107618900000006E-2</v>
      </c>
      <c r="AJ61" s="101">
        <v>1.2354397270999999</v>
      </c>
      <c r="AK61" s="101">
        <v>0.96768569569999996</v>
      </c>
      <c r="AL61" s="101">
        <v>1.5772800259999999</v>
      </c>
      <c r="AM61" s="101">
        <v>0.1601413216</v>
      </c>
      <c r="AN61" s="101">
        <v>0.83402910969999999</v>
      </c>
      <c r="AO61" s="101">
        <v>0.64743775439999995</v>
      </c>
      <c r="AP61" s="101">
        <v>1.0743960344000001</v>
      </c>
      <c r="AQ61" s="101">
        <v>0.99356912070000003</v>
      </c>
      <c r="AR61" s="101">
        <v>1.0010365949</v>
      </c>
      <c r="AS61" s="101">
        <v>0.7780970854</v>
      </c>
      <c r="AT61" s="101">
        <v>1.2878524842000001</v>
      </c>
      <c r="AU61" s="100" t="s">
        <v>28</v>
      </c>
      <c r="AV61" s="100" t="s">
        <v>28</v>
      </c>
      <c r="AW61" s="100" t="s">
        <v>28</v>
      </c>
      <c r="AX61" s="100" t="s">
        <v>28</v>
      </c>
      <c r="AY61" s="100" t="s">
        <v>28</v>
      </c>
      <c r="AZ61" s="100" t="s">
        <v>28</v>
      </c>
      <c r="BA61" s="100" t="s">
        <v>28</v>
      </c>
      <c r="BB61" s="100" t="s">
        <v>28</v>
      </c>
      <c r="BC61" s="110" t="s">
        <v>28</v>
      </c>
      <c r="BD61" s="111">
        <v>1147</v>
      </c>
      <c r="BE61" s="111">
        <v>1128</v>
      </c>
      <c r="BF61" s="111">
        <v>991</v>
      </c>
    </row>
    <row r="62" spans="1:93" x14ac:dyDescent="0.3">
      <c r="A62" s="10"/>
      <c r="B62" t="s">
        <v>90</v>
      </c>
      <c r="C62" s="100">
        <v>1011</v>
      </c>
      <c r="D62" s="114">
        <v>11962</v>
      </c>
      <c r="E62" s="109">
        <v>7.9296868699999995E-2</v>
      </c>
      <c r="F62" s="101">
        <v>6.2150235300000002E-2</v>
      </c>
      <c r="G62" s="101">
        <v>0.1011740882</v>
      </c>
      <c r="H62" s="101">
        <v>0.14648815079999999</v>
      </c>
      <c r="I62" s="103">
        <v>8.4517639199999994E-2</v>
      </c>
      <c r="J62" s="101">
        <v>7.9465173599999994E-2</v>
      </c>
      <c r="K62" s="101">
        <v>8.9891344999999998E-2</v>
      </c>
      <c r="L62" s="101">
        <v>1.1978218863000001</v>
      </c>
      <c r="M62" s="101">
        <v>0.93881275880000004</v>
      </c>
      <c r="N62" s="101">
        <v>1.5282890629999999</v>
      </c>
      <c r="O62" s="114">
        <v>937</v>
      </c>
      <c r="P62" s="114">
        <v>11742</v>
      </c>
      <c r="Q62" s="109">
        <v>7.6013525299999996E-2</v>
      </c>
      <c r="R62" s="101">
        <v>5.9513218299999997E-2</v>
      </c>
      <c r="S62" s="101">
        <v>9.7088616500000002E-2</v>
      </c>
      <c r="T62" s="101">
        <v>9.5262863500000003E-2</v>
      </c>
      <c r="U62" s="103">
        <v>7.9799012099999997E-2</v>
      </c>
      <c r="V62" s="101">
        <v>7.4849684200000002E-2</v>
      </c>
      <c r="W62" s="101">
        <v>8.50756072E-2</v>
      </c>
      <c r="X62" s="101">
        <v>1.2315736078999999</v>
      </c>
      <c r="Y62" s="101">
        <v>0.96423509780000005</v>
      </c>
      <c r="Z62" s="101">
        <v>1.5730329201</v>
      </c>
      <c r="AA62" s="114">
        <v>813</v>
      </c>
      <c r="AB62" s="114">
        <v>11826</v>
      </c>
      <c r="AC62" s="109">
        <v>6.4591399699999996E-2</v>
      </c>
      <c r="AD62" s="101">
        <v>5.0501461900000003E-2</v>
      </c>
      <c r="AE62" s="101">
        <v>8.2612438400000002E-2</v>
      </c>
      <c r="AF62" s="101">
        <v>0.1068976034</v>
      </c>
      <c r="AG62" s="103">
        <v>6.8746828999999995E-2</v>
      </c>
      <c r="AH62" s="101">
        <v>6.41800025E-2</v>
      </c>
      <c r="AI62" s="101">
        <v>7.3638615099999999E-2</v>
      </c>
      <c r="AJ62" s="101">
        <v>1.2243722433999999</v>
      </c>
      <c r="AK62" s="101">
        <v>0.95728825399999995</v>
      </c>
      <c r="AL62" s="101">
        <v>1.5659728238999999</v>
      </c>
      <c r="AM62" s="101">
        <v>0.21343700130000001</v>
      </c>
      <c r="AN62" s="101">
        <v>0.84973561519999996</v>
      </c>
      <c r="AO62" s="101">
        <v>0.65748116950000002</v>
      </c>
      <c r="AP62" s="101">
        <v>1.0982072935</v>
      </c>
      <c r="AQ62" s="101">
        <v>0.74437444139999998</v>
      </c>
      <c r="AR62" s="101">
        <v>0.95859428670000002</v>
      </c>
      <c r="AS62" s="101">
        <v>0.74343479400000001</v>
      </c>
      <c r="AT62" s="101">
        <v>1.2360236754</v>
      </c>
      <c r="AU62" s="100" t="s">
        <v>28</v>
      </c>
      <c r="AV62" s="100" t="s">
        <v>28</v>
      </c>
      <c r="AW62" s="100" t="s">
        <v>28</v>
      </c>
      <c r="AX62" s="100" t="s">
        <v>28</v>
      </c>
      <c r="AY62" s="100" t="s">
        <v>28</v>
      </c>
      <c r="AZ62" s="100" t="s">
        <v>28</v>
      </c>
      <c r="BA62" s="100" t="s">
        <v>28</v>
      </c>
      <c r="BB62" s="100" t="s">
        <v>28</v>
      </c>
      <c r="BC62" s="110" t="s">
        <v>28</v>
      </c>
      <c r="BD62" s="111">
        <v>1011</v>
      </c>
      <c r="BE62" s="111">
        <v>937</v>
      </c>
      <c r="BF62" s="111">
        <v>813</v>
      </c>
    </row>
    <row r="63" spans="1:93" x14ac:dyDescent="0.3">
      <c r="A63" s="10"/>
      <c r="B63" t="s">
        <v>92</v>
      </c>
      <c r="C63" s="100">
        <v>853</v>
      </c>
      <c r="D63" s="114">
        <v>8754</v>
      </c>
      <c r="E63" s="109">
        <v>8.8376981100000002E-2</v>
      </c>
      <c r="F63" s="101">
        <v>6.9081408999999996E-2</v>
      </c>
      <c r="G63" s="101">
        <v>0.11306212359999999</v>
      </c>
      <c r="H63" s="101">
        <v>2.15129893E-2</v>
      </c>
      <c r="I63" s="103">
        <v>9.7441169800000005E-2</v>
      </c>
      <c r="J63" s="101">
        <v>9.1116683399999995E-2</v>
      </c>
      <c r="K63" s="101">
        <v>0.10420464409999999</v>
      </c>
      <c r="L63" s="101">
        <v>1.3349818722</v>
      </c>
      <c r="M63" s="101">
        <v>1.0435118678999999</v>
      </c>
      <c r="N63" s="101">
        <v>1.7078642362000001</v>
      </c>
      <c r="O63" s="114">
        <v>804</v>
      </c>
      <c r="P63" s="114">
        <v>9043</v>
      </c>
      <c r="Q63" s="109">
        <v>7.9742665000000004E-2</v>
      </c>
      <c r="R63" s="101">
        <v>6.2301726000000002E-2</v>
      </c>
      <c r="S63" s="101">
        <v>0.1020660746</v>
      </c>
      <c r="T63" s="101">
        <v>4.1913744199999999E-2</v>
      </c>
      <c r="U63" s="103">
        <v>8.8908548000000004E-2</v>
      </c>
      <c r="V63" s="101">
        <v>8.2970547199999994E-2</v>
      </c>
      <c r="W63" s="101">
        <v>9.5271517299999997E-2</v>
      </c>
      <c r="X63" s="101">
        <v>1.2919932503</v>
      </c>
      <c r="Y63" s="101">
        <v>1.0094145907000001</v>
      </c>
      <c r="Z63" s="101">
        <v>1.6536778586000001</v>
      </c>
      <c r="AA63" s="114">
        <v>745</v>
      </c>
      <c r="AB63" s="114">
        <v>9342</v>
      </c>
      <c r="AC63" s="109">
        <v>7.0744708500000003E-2</v>
      </c>
      <c r="AD63" s="101">
        <v>5.5207400300000001E-2</v>
      </c>
      <c r="AE63" s="101">
        <v>9.0654762900000005E-2</v>
      </c>
      <c r="AF63" s="101">
        <v>2.0387476799999998E-2</v>
      </c>
      <c r="AG63" s="103">
        <v>7.97473774E-2</v>
      </c>
      <c r="AH63" s="101">
        <v>7.4221682999999997E-2</v>
      </c>
      <c r="AI63" s="101">
        <v>8.5684451600000003E-2</v>
      </c>
      <c r="AJ63" s="101">
        <v>1.341012238</v>
      </c>
      <c r="AK63" s="101">
        <v>1.0464923944</v>
      </c>
      <c r="AL63" s="101">
        <v>1.718420346</v>
      </c>
      <c r="AM63" s="101">
        <v>0.36737687610000003</v>
      </c>
      <c r="AN63" s="101">
        <v>0.88716258100000001</v>
      </c>
      <c r="AO63" s="101">
        <v>0.68382259010000002</v>
      </c>
      <c r="AP63" s="101">
        <v>1.1509673073</v>
      </c>
      <c r="AQ63" s="101">
        <v>0.43615187909999997</v>
      </c>
      <c r="AR63" s="101">
        <v>0.90230130019999999</v>
      </c>
      <c r="AS63" s="101">
        <v>0.69658482669999999</v>
      </c>
      <c r="AT63" s="101">
        <v>1.1687702703</v>
      </c>
      <c r="AU63" s="100" t="s">
        <v>28</v>
      </c>
      <c r="AV63" s="100" t="s">
        <v>28</v>
      </c>
      <c r="AW63" s="100" t="s">
        <v>28</v>
      </c>
      <c r="AX63" s="100" t="s">
        <v>28</v>
      </c>
      <c r="AY63" s="100" t="s">
        <v>28</v>
      </c>
      <c r="AZ63" s="100" t="s">
        <v>28</v>
      </c>
      <c r="BA63" s="100" t="s">
        <v>28</v>
      </c>
      <c r="BB63" s="100" t="s">
        <v>28</v>
      </c>
      <c r="BC63" s="110" t="s">
        <v>28</v>
      </c>
      <c r="BD63" s="111">
        <v>853</v>
      </c>
      <c r="BE63" s="111">
        <v>804</v>
      </c>
      <c r="BF63" s="111">
        <v>745</v>
      </c>
    </row>
    <row r="64" spans="1:93" x14ac:dyDescent="0.3">
      <c r="A64" s="10"/>
      <c r="B64" t="s">
        <v>95</v>
      </c>
      <c r="C64" s="100">
        <v>541</v>
      </c>
      <c r="D64" s="114">
        <v>5269</v>
      </c>
      <c r="E64" s="109">
        <v>9.3307708899999994E-2</v>
      </c>
      <c r="F64" s="101">
        <v>7.2509385499999995E-2</v>
      </c>
      <c r="G64" s="101">
        <v>0.1200717463</v>
      </c>
      <c r="H64" s="101">
        <v>7.6445842000000003E-3</v>
      </c>
      <c r="I64" s="103">
        <v>0.1026760296</v>
      </c>
      <c r="J64" s="101">
        <v>9.4378496300000003E-2</v>
      </c>
      <c r="K64" s="101">
        <v>0.1117030623</v>
      </c>
      <c r="L64" s="101">
        <v>1.4094631689999999</v>
      </c>
      <c r="M64" s="101">
        <v>1.0952932985999999</v>
      </c>
      <c r="N64" s="101">
        <v>1.8137483606</v>
      </c>
      <c r="O64" s="114">
        <v>528</v>
      </c>
      <c r="P64" s="114">
        <v>5426</v>
      </c>
      <c r="Q64" s="109">
        <v>8.8246917600000002E-2</v>
      </c>
      <c r="R64" s="101">
        <v>6.8517886099999994E-2</v>
      </c>
      <c r="S64" s="101">
        <v>0.11365672390000001</v>
      </c>
      <c r="T64" s="101">
        <v>5.6195903000000004E-3</v>
      </c>
      <c r="U64" s="103">
        <v>9.7309251799999996E-2</v>
      </c>
      <c r="V64" s="101">
        <v>8.9353247400000002E-2</v>
      </c>
      <c r="W64" s="101">
        <v>0.105973658</v>
      </c>
      <c r="X64" s="101">
        <v>1.4297794277</v>
      </c>
      <c r="Y64" s="101">
        <v>1.1101290183000001</v>
      </c>
      <c r="Z64" s="101">
        <v>1.8414699355999999</v>
      </c>
      <c r="AA64" s="114">
        <v>400</v>
      </c>
      <c r="AB64" s="114">
        <v>5386</v>
      </c>
      <c r="AC64" s="109">
        <v>6.5294440400000001E-2</v>
      </c>
      <c r="AD64" s="101">
        <v>5.0451505700000003E-2</v>
      </c>
      <c r="AE64" s="101">
        <v>8.4504196500000003E-2</v>
      </c>
      <c r="AF64" s="101">
        <v>0.1050814677</v>
      </c>
      <c r="AG64" s="103">
        <v>7.4266617199999996E-2</v>
      </c>
      <c r="AH64" s="101">
        <v>6.7333868300000002E-2</v>
      </c>
      <c r="AI64" s="101">
        <v>8.19131674E-2</v>
      </c>
      <c r="AJ64" s="101">
        <v>1.2376988403</v>
      </c>
      <c r="AK64" s="101">
        <v>0.95634130080000002</v>
      </c>
      <c r="AL64" s="101">
        <v>1.6018323354999999</v>
      </c>
      <c r="AM64" s="101">
        <v>3.2109808699999999E-2</v>
      </c>
      <c r="AN64" s="101">
        <v>0.73990618789999996</v>
      </c>
      <c r="AO64" s="101">
        <v>0.5617322696</v>
      </c>
      <c r="AP64" s="101">
        <v>0.97459447590000003</v>
      </c>
      <c r="AQ64" s="101">
        <v>0.68581633809999998</v>
      </c>
      <c r="AR64" s="101">
        <v>0.94576234550000005</v>
      </c>
      <c r="AS64" s="101">
        <v>0.72185101630000004</v>
      </c>
      <c r="AT64" s="101">
        <v>1.2391288422</v>
      </c>
      <c r="AU64" s="100" t="s">
        <v>28</v>
      </c>
      <c r="AV64" s="100" t="s">
        <v>28</v>
      </c>
      <c r="AW64" s="100" t="s">
        <v>28</v>
      </c>
      <c r="AX64" s="100" t="s">
        <v>28</v>
      </c>
      <c r="AY64" s="100" t="s">
        <v>28</v>
      </c>
      <c r="AZ64" s="100" t="s">
        <v>28</v>
      </c>
      <c r="BA64" s="100" t="s">
        <v>28</v>
      </c>
      <c r="BB64" s="100" t="s">
        <v>28</v>
      </c>
      <c r="BC64" s="110" t="s">
        <v>28</v>
      </c>
      <c r="BD64" s="111">
        <v>541</v>
      </c>
      <c r="BE64" s="111">
        <v>528</v>
      </c>
      <c r="BF64" s="111">
        <v>400</v>
      </c>
    </row>
    <row r="65" spans="1:93" x14ac:dyDescent="0.3">
      <c r="A65" s="10"/>
      <c r="B65" t="s">
        <v>94</v>
      </c>
      <c r="C65" s="100">
        <v>574</v>
      </c>
      <c r="D65" s="114">
        <v>6825</v>
      </c>
      <c r="E65" s="109">
        <v>8.0816456100000003E-2</v>
      </c>
      <c r="F65" s="101">
        <v>6.2854481300000001E-2</v>
      </c>
      <c r="G65" s="101">
        <v>0.1039114386</v>
      </c>
      <c r="H65" s="101">
        <v>0.11982802569999999</v>
      </c>
      <c r="I65" s="103">
        <v>8.4102564099999999E-2</v>
      </c>
      <c r="J65" s="101">
        <v>7.7496264800000006E-2</v>
      </c>
      <c r="K65" s="101">
        <v>9.1272028500000005E-2</v>
      </c>
      <c r="L65" s="101">
        <v>1.2207760717</v>
      </c>
      <c r="M65" s="101">
        <v>0.94945077379999998</v>
      </c>
      <c r="N65" s="101">
        <v>1.5696382143000001</v>
      </c>
      <c r="O65" s="114">
        <v>583</v>
      </c>
      <c r="P65" s="114">
        <v>7402</v>
      </c>
      <c r="Q65" s="109">
        <v>7.5680664300000006E-2</v>
      </c>
      <c r="R65" s="101">
        <v>5.8910067400000002E-2</v>
      </c>
      <c r="S65" s="101">
        <v>9.7225537200000003E-2</v>
      </c>
      <c r="T65" s="101">
        <v>0.110640696</v>
      </c>
      <c r="U65" s="103">
        <v>7.8762496599999995E-2</v>
      </c>
      <c r="V65" s="101">
        <v>7.2621682800000004E-2</v>
      </c>
      <c r="W65" s="101">
        <v>8.54225713E-2</v>
      </c>
      <c r="X65" s="101">
        <v>1.2261805830000001</v>
      </c>
      <c r="Y65" s="101">
        <v>0.95446282689999995</v>
      </c>
      <c r="Z65" s="101">
        <v>1.5752513137999999</v>
      </c>
      <c r="AA65" s="114">
        <v>542</v>
      </c>
      <c r="AB65" s="114">
        <v>7314</v>
      </c>
      <c r="AC65" s="109">
        <v>7.1104992899999997E-2</v>
      </c>
      <c r="AD65" s="101">
        <v>5.5266893999999997E-2</v>
      </c>
      <c r="AE65" s="101">
        <v>9.1481891900000001E-2</v>
      </c>
      <c r="AF65" s="101">
        <v>2.0243089200000002E-2</v>
      </c>
      <c r="AG65" s="103">
        <v>7.4104457200000001E-2</v>
      </c>
      <c r="AH65" s="101">
        <v>6.8121169199999998E-2</v>
      </c>
      <c r="AI65" s="101">
        <v>8.0613275400000003E-2</v>
      </c>
      <c r="AJ65" s="101">
        <v>1.3478416657000001</v>
      </c>
      <c r="AK65" s="101">
        <v>1.0476201371</v>
      </c>
      <c r="AL65" s="101">
        <v>1.7340991180000001</v>
      </c>
      <c r="AM65" s="101">
        <v>0.64782923690000005</v>
      </c>
      <c r="AN65" s="101">
        <v>0.93953975710000004</v>
      </c>
      <c r="AO65" s="101">
        <v>0.71895016570000003</v>
      </c>
      <c r="AP65" s="101">
        <v>1.2278110464000001</v>
      </c>
      <c r="AQ65" s="101">
        <v>0.62984732369999996</v>
      </c>
      <c r="AR65" s="101">
        <v>0.93645116289999997</v>
      </c>
      <c r="AS65" s="101">
        <v>0.7170025176</v>
      </c>
      <c r="AT65" s="101">
        <v>1.2230651343000001</v>
      </c>
      <c r="AU65" s="100" t="s">
        <v>28</v>
      </c>
      <c r="AV65" s="100" t="s">
        <v>28</v>
      </c>
      <c r="AW65" s="100" t="s">
        <v>28</v>
      </c>
      <c r="AX65" s="100" t="s">
        <v>28</v>
      </c>
      <c r="AY65" s="100" t="s">
        <v>28</v>
      </c>
      <c r="AZ65" s="100" t="s">
        <v>28</v>
      </c>
      <c r="BA65" s="100" t="s">
        <v>28</v>
      </c>
      <c r="BB65" s="100" t="s">
        <v>28</v>
      </c>
      <c r="BC65" s="110" t="s">
        <v>28</v>
      </c>
      <c r="BD65" s="111">
        <v>574</v>
      </c>
      <c r="BE65" s="111">
        <v>583</v>
      </c>
      <c r="BF65" s="111">
        <v>542</v>
      </c>
    </row>
    <row r="66" spans="1:93" x14ac:dyDescent="0.3">
      <c r="A66" s="10"/>
      <c r="B66" t="s">
        <v>93</v>
      </c>
      <c r="C66" s="100">
        <v>862</v>
      </c>
      <c r="D66" s="114">
        <v>7214</v>
      </c>
      <c r="E66" s="109">
        <v>0.12970706409999999</v>
      </c>
      <c r="F66" s="101">
        <v>0.1015277014</v>
      </c>
      <c r="G66" s="101">
        <v>0.16570770570000001</v>
      </c>
      <c r="H66" s="101">
        <v>7.3766826000000005E-8</v>
      </c>
      <c r="I66" s="103">
        <v>0.1194898808</v>
      </c>
      <c r="J66" s="101">
        <v>0.1117735612</v>
      </c>
      <c r="K66" s="101">
        <v>0.12773889869999999</v>
      </c>
      <c r="L66" s="101">
        <v>1.9592950222000001</v>
      </c>
      <c r="M66" s="101">
        <v>1.5336305812</v>
      </c>
      <c r="N66" s="101">
        <v>2.5031040924000001</v>
      </c>
      <c r="O66" s="114">
        <v>747</v>
      </c>
      <c r="P66" s="114">
        <v>7128</v>
      </c>
      <c r="Q66" s="109">
        <v>0.10580705</v>
      </c>
      <c r="R66" s="101">
        <v>8.2659355599999998E-2</v>
      </c>
      <c r="S66" s="101">
        <v>0.13543695989999999</v>
      </c>
      <c r="T66" s="101">
        <v>1.8780600000000001E-5</v>
      </c>
      <c r="U66" s="103">
        <v>0.1047979798</v>
      </c>
      <c r="V66" s="101">
        <v>9.7545912299999996E-2</v>
      </c>
      <c r="W66" s="101">
        <v>0.1125892035</v>
      </c>
      <c r="X66" s="101">
        <v>1.714289264</v>
      </c>
      <c r="Y66" s="101">
        <v>1.3392495668</v>
      </c>
      <c r="Z66" s="101">
        <v>2.1943540274000002</v>
      </c>
      <c r="AA66" s="114">
        <v>614</v>
      </c>
      <c r="AB66" s="114">
        <v>7349</v>
      </c>
      <c r="AC66" s="109">
        <v>8.2279269099999996E-2</v>
      </c>
      <c r="AD66" s="101">
        <v>6.4109522500000002E-2</v>
      </c>
      <c r="AE66" s="101">
        <v>0.105598636</v>
      </c>
      <c r="AF66" s="101">
        <v>4.8091699999999998E-4</v>
      </c>
      <c r="AG66" s="103">
        <v>8.3548782099999996E-2</v>
      </c>
      <c r="AH66" s="101">
        <v>7.7194867299999997E-2</v>
      </c>
      <c r="AI66" s="101">
        <v>9.0425688099999998E-2</v>
      </c>
      <c r="AJ66" s="101">
        <v>1.5596573821999999</v>
      </c>
      <c r="AK66" s="101">
        <v>1.2152379457</v>
      </c>
      <c r="AL66" s="101">
        <v>2.0016912394999999</v>
      </c>
      <c r="AM66" s="101">
        <v>5.9785652000000002E-2</v>
      </c>
      <c r="AN66" s="101">
        <v>0.77763503580000004</v>
      </c>
      <c r="AO66" s="101">
        <v>0.59847956430000004</v>
      </c>
      <c r="AP66" s="101">
        <v>1.0104208814</v>
      </c>
      <c r="AQ66" s="101">
        <v>0.1211332586</v>
      </c>
      <c r="AR66" s="101">
        <v>0.81573853200000002</v>
      </c>
      <c r="AS66" s="101">
        <v>0.63053659679999996</v>
      </c>
      <c r="AT66" s="101">
        <v>1.0553381927000001</v>
      </c>
      <c r="AU66" s="100">
        <v>1</v>
      </c>
      <c r="AV66" s="100">
        <v>2</v>
      </c>
      <c r="AW66" s="100">
        <v>3</v>
      </c>
      <c r="AX66" s="100" t="s">
        <v>28</v>
      </c>
      <c r="AY66" s="100" t="s">
        <v>28</v>
      </c>
      <c r="AZ66" s="100" t="s">
        <v>28</v>
      </c>
      <c r="BA66" s="100" t="s">
        <v>28</v>
      </c>
      <c r="BB66" s="100" t="s">
        <v>28</v>
      </c>
      <c r="BC66" s="110" t="s">
        <v>235</v>
      </c>
      <c r="BD66" s="111">
        <v>862</v>
      </c>
      <c r="BE66" s="111">
        <v>747</v>
      </c>
      <c r="BF66" s="111">
        <v>614</v>
      </c>
      <c r="BQ66" s="52"/>
      <c r="CC66" s="4"/>
      <c r="CO66" s="4"/>
    </row>
    <row r="67" spans="1:93" x14ac:dyDescent="0.3">
      <c r="A67" s="10"/>
      <c r="B67" t="s">
        <v>133</v>
      </c>
      <c r="C67" s="100">
        <v>927</v>
      </c>
      <c r="D67" s="114">
        <v>9276</v>
      </c>
      <c r="E67" s="109">
        <v>0.1118641977</v>
      </c>
      <c r="F67" s="101">
        <v>8.7594722200000003E-2</v>
      </c>
      <c r="G67" s="101">
        <v>0.14285790749999999</v>
      </c>
      <c r="H67" s="101">
        <v>2.62095E-5</v>
      </c>
      <c r="I67" s="103">
        <v>9.9935316900000001E-2</v>
      </c>
      <c r="J67" s="101">
        <v>9.3704806299999999E-2</v>
      </c>
      <c r="K67" s="101">
        <v>0.1065800994</v>
      </c>
      <c r="L67" s="101">
        <v>1.6897689209</v>
      </c>
      <c r="M67" s="101">
        <v>1.3231654302</v>
      </c>
      <c r="N67" s="101">
        <v>2.1579455909999998</v>
      </c>
      <c r="O67" s="114">
        <v>770</v>
      </c>
      <c r="P67" s="114">
        <v>8549</v>
      </c>
      <c r="Q67" s="109">
        <v>9.3660130100000002E-2</v>
      </c>
      <c r="R67" s="101">
        <v>7.3194968900000004E-2</v>
      </c>
      <c r="S67" s="101">
        <v>0.11984730790000001</v>
      </c>
      <c r="T67" s="101">
        <v>9.1495420000000001E-4</v>
      </c>
      <c r="U67" s="103">
        <v>9.0069013899999995E-2</v>
      </c>
      <c r="V67" s="101">
        <v>8.3926716799999995E-2</v>
      </c>
      <c r="W67" s="101">
        <v>9.6660843900000001E-2</v>
      </c>
      <c r="X67" s="101">
        <v>1.5174844729000001</v>
      </c>
      <c r="Y67" s="101">
        <v>1.1859072651</v>
      </c>
      <c r="Z67" s="101">
        <v>1.9417699792000001</v>
      </c>
      <c r="AA67" s="114">
        <v>615</v>
      </c>
      <c r="AB67" s="114">
        <v>8693</v>
      </c>
      <c r="AC67" s="109">
        <v>7.2138692300000001E-2</v>
      </c>
      <c r="AD67" s="101">
        <v>5.6204458399999997E-2</v>
      </c>
      <c r="AE67" s="101">
        <v>9.2590358100000006E-2</v>
      </c>
      <c r="AF67" s="101">
        <v>1.39957902E-2</v>
      </c>
      <c r="AG67" s="103">
        <v>7.0746577699999993E-2</v>
      </c>
      <c r="AH67" s="101">
        <v>6.5370480499999994E-2</v>
      </c>
      <c r="AI67" s="101">
        <v>7.6564807499999998E-2</v>
      </c>
      <c r="AJ67" s="101">
        <v>1.3674361141</v>
      </c>
      <c r="AK67" s="101">
        <v>1.0653922840000001</v>
      </c>
      <c r="AL67" s="101">
        <v>1.7551108208999999</v>
      </c>
      <c r="AM67" s="101">
        <v>5.0460400500000002E-2</v>
      </c>
      <c r="AN67" s="101">
        <v>0.77021772489999996</v>
      </c>
      <c r="AO67" s="101">
        <v>0.59292474449999999</v>
      </c>
      <c r="AP67" s="101">
        <v>1.0005238428000001</v>
      </c>
      <c r="AQ67" s="101">
        <v>0.1752756265</v>
      </c>
      <c r="AR67" s="101">
        <v>0.83726636470000004</v>
      </c>
      <c r="AS67" s="101">
        <v>0.64762717670000003</v>
      </c>
      <c r="AT67" s="101">
        <v>1.0824359918999999</v>
      </c>
      <c r="AU67" s="100">
        <v>1</v>
      </c>
      <c r="AV67" s="100">
        <v>2</v>
      </c>
      <c r="AW67" s="100" t="s">
        <v>28</v>
      </c>
      <c r="AX67" s="100" t="s">
        <v>28</v>
      </c>
      <c r="AY67" s="100" t="s">
        <v>28</v>
      </c>
      <c r="AZ67" s="100" t="s">
        <v>28</v>
      </c>
      <c r="BA67" s="100" t="s">
        <v>28</v>
      </c>
      <c r="BB67" s="100" t="s">
        <v>28</v>
      </c>
      <c r="BC67" s="110" t="s">
        <v>181</v>
      </c>
      <c r="BD67" s="111">
        <v>927</v>
      </c>
      <c r="BE67" s="111">
        <v>770</v>
      </c>
      <c r="BF67" s="111">
        <v>615</v>
      </c>
      <c r="BQ67" s="52"/>
    </row>
    <row r="68" spans="1:93" x14ac:dyDescent="0.3">
      <c r="A68" s="10"/>
      <c r="B68" t="s">
        <v>96</v>
      </c>
      <c r="C68" s="100">
        <v>859</v>
      </c>
      <c r="D68" s="114">
        <v>11148</v>
      </c>
      <c r="E68" s="109">
        <v>8.0038920099999994E-2</v>
      </c>
      <c r="F68" s="101">
        <v>6.2577690199999994E-2</v>
      </c>
      <c r="G68" s="101">
        <v>0.1023724063</v>
      </c>
      <c r="H68" s="101">
        <v>0.1306070221</v>
      </c>
      <c r="I68" s="103">
        <v>7.7054180099999994E-2</v>
      </c>
      <c r="J68" s="101">
        <v>7.2069843999999994E-2</v>
      </c>
      <c r="K68" s="101">
        <v>8.2383232000000001E-2</v>
      </c>
      <c r="L68" s="101">
        <v>1.2090309721000001</v>
      </c>
      <c r="M68" s="101">
        <v>0.94526969569999997</v>
      </c>
      <c r="N68" s="101">
        <v>1.5463903035</v>
      </c>
      <c r="O68" s="114">
        <v>952</v>
      </c>
      <c r="P68" s="114">
        <v>12283</v>
      </c>
      <c r="Q68" s="109">
        <v>8.1386597300000002E-2</v>
      </c>
      <c r="R68" s="101">
        <v>6.3720314700000003E-2</v>
      </c>
      <c r="S68" s="101">
        <v>0.10395080819999999</v>
      </c>
      <c r="T68" s="101">
        <v>2.67365125E-2</v>
      </c>
      <c r="U68" s="103">
        <v>7.7505495399999999E-2</v>
      </c>
      <c r="V68" s="101">
        <v>7.2735243300000002E-2</v>
      </c>
      <c r="W68" s="101">
        <v>8.2588598599999993E-2</v>
      </c>
      <c r="X68" s="101">
        <v>1.3186282944000001</v>
      </c>
      <c r="Y68" s="101">
        <v>1.0323986104</v>
      </c>
      <c r="Z68" s="101">
        <v>1.6842143733999999</v>
      </c>
      <c r="AA68" s="114">
        <v>908</v>
      </c>
      <c r="AB68" s="114">
        <v>12585</v>
      </c>
      <c r="AC68" s="109">
        <v>7.40906905E-2</v>
      </c>
      <c r="AD68" s="101">
        <v>5.79908627E-2</v>
      </c>
      <c r="AE68" s="101">
        <v>9.4660264899999999E-2</v>
      </c>
      <c r="AF68" s="101">
        <v>6.5877415E-3</v>
      </c>
      <c r="AG68" s="103">
        <v>7.21493842E-2</v>
      </c>
      <c r="AH68" s="101">
        <v>6.7605886700000006E-2</v>
      </c>
      <c r="AI68" s="101">
        <v>7.6998230400000006E-2</v>
      </c>
      <c r="AJ68" s="101">
        <v>1.4044375170000001</v>
      </c>
      <c r="AK68" s="101">
        <v>1.0992547454999999</v>
      </c>
      <c r="AL68" s="101">
        <v>1.7943472586</v>
      </c>
      <c r="AM68" s="101">
        <v>0.47118906459999998</v>
      </c>
      <c r="AN68" s="101">
        <v>0.91035493590000005</v>
      </c>
      <c r="AO68" s="101">
        <v>0.70511424109999998</v>
      </c>
      <c r="AP68" s="101">
        <v>1.1753359399000001</v>
      </c>
      <c r="AQ68" s="101">
        <v>0.89848911600000003</v>
      </c>
      <c r="AR68" s="101">
        <v>1.0168377728</v>
      </c>
      <c r="AS68" s="101">
        <v>0.78675298240000002</v>
      </c>
      <c r="AT68" s="101">
        <v>1.3142105328</v>
      </c>
      <c r="AU68" s="100" t="s">
        <v>28</v>
      </c>
      <c r="AV68" s="100" t="s">
        <v>28</v>
      </c>
      <c r="AW68" s="100" t="s">
        <v>28</v>
      </c>
      <c r="AX68" s="100" t="s">
        <v>28</v>
      </c>
      <c r="AY68" s="100" t="s">
        <v>28</v>
      </c>
      <c r="AZ68" s="100" t="s">
        <v>28</v>
      </c>
      <c r="BA68" s="100" t="s">
        <v>28</v>
      </c>
      <c r="BB68" s="100" t="s">
        <v>28</v>
      </c>
      <c r="BC68" s="110" t="s">
        <v>28</v>
      </c>
      <c r="BD68" s="111">
        <v>859</v>
      </c>
      <c r="BE68" s="111">
        <v>952</v>
      </c>
      <c r="BF68" s="111">
        <v>908</v>
      </c>
    </row>
    <row r="69" spans="1:93" s="3" customFormat="1" x14ac:dyDescent="0.3">
      <c r="A69" s="10"/>
      <c r="B69" s="3" t="s">
        <v>185</v>
      </c>
      <c r="C69" s="106">
        <v>519</v>
      </c>
      <c r="D69" s="113">
        <v>7654</v>
      </c>
      <c r="E69" s="102">
        <v>7.2903396400000001E-2</v>
      </c>
      <c r="F69" s="107">
        <v>5.6535594100000003E-2</v>
      </c>
      <c r="G69" s="107">
        <v>9.4009893900000002E-2</v>
      </c>
      <c r="H69" s="107">
        <v>0.45723665330000002</v>
      </c>
      <c r="I69" s="108">
        <v>6.7807682300000005E-2</v>
      </c>
      <c r="J69" s="107">
        <v>6.2217892900000002E-2</v>
      </c>
      <c r="K69" s="107">
        <v>7.3899670299999998E-2</v>
      </c>
      <c r="L69" s="107">
        <v>1.1012450455</v>
      </c>
      <c r="M69" s="107">
        <v>0.85400058180000005</v>
      </c>
      <c r="N69" s="107">
        <v>1.4200700515</v>
      </c>
      <c r="O69" s="113">
        <v>506</v>
      </c>
      <c r="P69" s="113">
        <v>7640</v>
      </c>
      <c r="Q69" s="102">
        <v>6.7218195600000002E-2</v>
      </c>
      <c r="R69" s="107">
        <v>5.2100683699999997E-2</v>
      </c>
      <c r="S69" s="107">
        <v>8.6722198099999995E-2</v>
      </c>
      <c r="T69" s="107">
        <v>0.51155072059999995</v>
      </c>
      <c r="U69" s="108">
        <v>6.6230366499999999E-2</v>
      </c>
      <c r="V69" s="107">
        <v>6.0703905599999997E-2</v>
      </c>
      <c r="W69" s="107">
        <v>7.2259954299999998E-2</v>
      </c>
      <c r="X69" s="107">
        <v>1.0890713898</v>
      </c>
      <c r="Y69" s="107">
        <v>0.84413697170000002</v>
      </c>
      <c r="Z69" s="107">
        <v>1.4050758725000001</v>
      </c>
      <c r="AA69" s="113">
        <v>410</v>
      </c>
      <c r="AB69" s="113">
        <v>7327</v>
      </c>
      <c r="AC69" s="102">
        <v>5.3586388399999997E-2</v>
      </c>
      <c r="AD69" s="107">
        <v>4.1354898000000001E-2</v>
      </c>
      <c r="AE69" s="107">
        <v>6.9435572400000006E-2</v>
      </c>
      <c r="AF69" s="107">
        <v>0.90581198939999996</v>
      </c>
      <c r="AG69" s="108">
        <v>5.5957417799999999E-2</v>
      </c>
      <c r="AH69" s="107">
        <v>5.0794865799999998E-2</v>
      </c>
      <c r="AI69" s="107">
        <v>6.1644667299999997E-2</v>
      </c>
      <c r="AJ69" s="107">
        <v>1.0157650534</v>
      </c>
      <c r="AK69" s="107">
        <v>0.78390915120000004</v>
      </c>
      <c r="AL69" s="107">
        <v>1.3161967074000001</v>
      </c>
      <c r="AM69" s="107">
        <v>0.1103105088</v>
      </c>
      <c r="AN69" s="107">
        <v>0.79720063750000003</v>
      </c>
      <c r="AO69" s="107">
        <v>0.60359898170000004</v>
      </c>
      <c r="AP69" s="107">
        <v>1.0528991529</v>
      </c>
      <c r="AQ69" s="107">
        <v>0.56096702509999996</v>
      </c>
      <c r="AR69" s="107">
        <v>0.92201733939999997</v>
      </c>
      <c r="AS69" s="107">
        <v>0.70124828719999999</v>
      </c>
      <c r="AT69" s="107">
        <v>1.2122895549999999</v>
      </c>
      <c r="AU69" s="106" t="s">
        <v>28</v>
      </c>
      <c r="AV69" s="106" t="s">
        <v>28</v>
      </c>
      <c r="AW69" s="106" t="s">
        <v>28</v>
      </c>
      <c r="AX69" s="106" t="s">
        <v>28</v>
      </c>
      <c r="AY69" s="106" t="s">
        <v>28</v>
      </c>
      <c r="AZ69" s="106" t="s">
        <v>28</v>
      </c>
      <c r="BA69" s="106" t="s">
        <v>28</v>
      </c>
      <c r="BB69" s="106" t="s">
        <v>28</v>
      </c>
      <c r="BC69" s="104" t="s">
        <v>28</v>
      </c>
      <c r="BD69" s="105">
        <v>519</v>
      </c>
      <c r="BE69" s="105">
        <v>506</v>
      </c>
      <c r="BF69" s="105">
        <v>410</v>
      </c>
      <c r="BG69" s="43"/>
      <c r="BH69" s="43"/>
      <c r="BI69" s="43"/>
      <c r="BJ69" s="43"/>
      <c r="BK69" s="43"/>
      <c r="BL69" s="43"/>
      <c r="BM69" s="43"/>
      <c r="BN69" s="43"/>
      <c r="BO69" s="43"/>
      <c r="BP69" s="43"/>
      <c r="BQ69" s="43"/>
      <c r="BR69" s="43"/>
      <c r="BS69" s="43"/>
      <c r="BT69" s="43"/>
      <c r="BU69" s="43"/>
      <c r="BV69" s="43"/>
      <c r="BW69" s="43"/>
    </row>
    <row r="70" spans="1:93" x14ac:dyDescent="0.3">
      <c r="A70" s="10"/>
      <c r="B70" t="s">
        <v>184</v>
      </c>
      <c r="C70" s="100">
        <v>115</v>
      </c>
      <c r="D70" s="114">
        <v>1559</v>
      </c>
      <c r="E70" s="109">
        <v>0.1035727915</v>
      </c>
      <c r="F70" s="101">
        <v>7.5745375899999995E-2</v>
      </c>
      <c r="G70" s="101">
        <v>0.14162347219999999</v>
      </c>
      <c r="H70" s="101">
        <v>5.0533784E-3</v>
      </c>
      <c r="I70" s="103">
        <v>7.3765234099999993E-2</v>
      </c>
      <c r="J70" s="101">
        <v>6.1443616800000003E-2</v>
      </c>
      <c r="K70" s="101">
        <v>8.8557771300000004E-2</v>
      </c>
      <c r="L70" s="101">
        <v>1.5645227674</v>
      </c>
      <c r="M70" s="101">
        <v>1.1441746755</v>
      </c>
      <c r="N70" s="101">
        <v>2.139298782</v>
      </c>
      <c r="O70" s="114">
        <v>104</v>
      </c>
      <c r="P70" s="114">
        <v>1434</v>
      </c>
      <c r="Q70" s="109">
        <v>9.5492635500000006E-2</v>
      </c>
      <c r="R70" s="101">
        <v>6.9565367099999997E-2</v>
      </c>
      <c r="S70" s="101">
        <v>0.1310830922</v>
      </c>
      <c r="T70" s="101">
        <v>6.9289499000000001E-3</v>
      </c>
      <c r="U70" s="103">
        <v>7.2524407299999996E-2</v>
      </c>
      <c r="V70" s="101">
        <v>5.9843503300000003E-2</v>
      </c>
      <c r="W70" s="101">
        <v>8.7892408699999994E-2</v>
      </c>
      <c r="X70" s="101">
        <v>1.5471747841000001</v>
      </c>
      <c r="Y70" s="101">
        <v>1.1271003388</v>
      </c>
      <c r="Z70" s="101">
        <v>2.1238125217000001</v>
      </c>
      <c r="AA70" s="114">
        <v>84</v>
      </c>
      <c r="AB70" s="114">
        <v>1269</v>
      </c>
      <c r="AC70" s="109">
        <v>8.0601619200000002E-2</v>
      </c>
      <c r="AD70" s="101">
        <v>5.79563591E-2</v>
      </c>
      <c r="AE70" s="101">
        <v>0.1120950507</v>
      </c>
      <c r="AF70" s="101">
        <v>1.1776598100000001E-2</v>
      </c>
      <c r="AG70" s="103">
        <v>6.6193853400000002E-2</v>
      </c>
      <c r="AH70" s="101">
        <v>5.34495387E-2</v>
      </c>
      <c r="AI70" s="101">
        <v>8.1976876399999996E-2</v>
      </c>
      <c r="AJ70" s="101">
        <v>1.5278564301999999</v>
      </c>
      <c r="AK70" s="101">
        <v>1.0986007089000001</v>
      </c>
      <c r="AL70" s="101">
        <v>2.1248350309999999</v>
      </c>
      <c r="AM70" s="101">
        <v>0.39780082649999998</v>
      </c>
      <c r="AN70" s="101">
        <v>0.84406110280000002</v>
      </c>
      <c r="AO70" s="101">
        <v>0.56978559299999998</v>
      </c>
      <c r="AP70" s="101">
        <v>1.2503635649</v>
      </c>
      <c r="AQ70" s="101">
        <v>0.67435468210000005</v>
      </c>
      <c r="AR70" s="101">
        <v>0.92198572710000004</v>
      </c>
      <c r="AS70" s="101">
        <v>0.63121447350000004</v>
      </c>
      <c r="AT70" s="101">
        <v>1.3467018210999999</v>
      </c>
      <c r="AU70" s="100" t="s">
        <v>28</v>
      </c>
      <c r="AV70" s="100" t="s">
        <v>28</v>
      </c>
      <c r="AW70" s="100" t="s">
        <v>28</v>
      </c>
      <c r="AX70" s="100" t="s">
        <v>28</v>
      </c>
      <c r="AY70" s="100" t="s">
        <v>28</v>
      </c>
      <c r="AZ70" s="100" t="s">
        <v>28</v>
      </c>
      <c r="BA70" s="100" t="s">
        <v>28</v>
      </c>
      <c r="BB70" s="100" t="s">
        <v>28</v>
      </c>
      <c r="BC70" s="110" t="s">
        <v>28</v>
      </c>
      <c r="BD70" s="111">
        <v>115</v>
      </c>
      <c r="BE70" s="111">
        <v>104</v>
      </c>
      <c r="BF70" s="111">
        <v>84</v>
      </c>
    </row>
    <row r="71" spans="1:93" x14ac:dyDescent="0.3">
      <c r="A71" s="10"/>
      <c r="B71" t="s">
        <v>186</v>
      </c>
      <c r="C71" s="100">
        <v>965</v>
      </c>
      <c r="D71" s="114">
        <v>14765</v>
      </c>
      <c r="E71" s="109">
        <v>8.3699447600000004E-2</v>
      </c>
      <c r="F71" s="101">
        <v>6.5146068299999998E-2</v>
      </c>
      <c r="G71" s="101">
        <v>0.1075367664</v>
      </c>
      <c r="H71" s="101">
        <v>6.6603109800000004E-2</v>
      </c>
      <c r="I71" s="103">
        <v>6.5357263799999996E-2</v>
      </c>
      <c r="J71" s="101">
        <v>6.1361040399999997E-2</v>
      </c>
      <c r="K71" s="101">
        <v>6.9613746800000001E-2</v>
      </c>
      <c r="L71" s="101">
        <v>1.2643252101</v>
      </c>
      <c r="M71" s="101">
        <v>0.98406642879999995</v>
      </c>
      <c r="N71" s="101">
        <v>1.6244007418999999</v>
      </c>
      <c r="O71" s="114">
        <v>914</v>
      </c>
      <c r="P71" s="114">
        <v>15041</v>
      </c>
      <c r="Q71" s="109">
        <v>7.1745216000000001E-2</v>
      </c>
      <c r="R71" s="101">
        <v>5.5906903399999999E-2</v>
      </c>
      <c r="S71" s="101">
        <v>9.2070490599999999E-2</v>
      </c>
      <c r="T71" s="101">
        <v>0.23696797210000001</v>
      </c>
      <c r="U71" s="103">
        <v>6.0767236199999998E-2</v>
      </c>
      <c r="V71" s="101">
        <v>5.6952689799999998E-2</v>
      </c>
      <c r="W71" s="101">
        <v>6.4837271299999999E-2</v>
      </c>
      <c r="X71" s="101">
        <v>1.1624183226</v>
      </c>
      <c r="Y71" s="101">
        <v>0.90580546660000005</v>
      </c>
      <c r="Z71" s="101">
        <v>1.4917290813999999</v>
      </c>
      <c r="AA71" s="114">
        <v>854</v>
      </c>
      <c r="AB71" s="114">
        <v>14462</v>
      </c>
      <c r="AC71" s="109">
        <v>6.9126071799999994E-2</v>
      </c>
      <c r="AD71" s="101">
        <v>5.3957192600000002E-2</v>
      </c>
      <c r="AE71" s="101">
        <v>8.8559348199999999E-2</v>
      </c>
      <c r="AF71" s="101">
        <v>3.2494853800000001E-2</v>
      </c>
      <c r="AG71" s="103">
        <v>5.9051306900000003E-2</v>
      </c>
      <c r="AH71" s="101">
        <v>5.5220711300000003E-2</v>
      </c>
      <c r="AI71" s="101">
        <v>6.3147626400000004E-2</v>
      </c>
      <c r="AJ71" s="101">
        <v>1.3103299206000001</v>
      </c>
      <c r="AK71" s="101">
        <v>1.0227938897</v>
      </c>
      <c r="AL71" s="101">
        <v>1.6787003893000001</v>
      </c>
      <c r="AM71" s="101">
        <v>0.78128568170000001</v>
      </c>
      <c r="AN71" s="101">
        <v>0.96349381339999995</v>
      </c>
      <c r="AO71" s="101">
        <v>0.74102720479999995</v>
      </c>
      <c r="AP71" s="101">
        <v>1.2527479725999999</v>
      </c>
      <c r="AQ71" s="101">
        <v>0.25477058530000002</v>
      </c>
      <c r="AR71" s="101">
        <v>0.8571766972</v>
      </c>
      <c r="AS71" s="101">
        <v>0.65748080109999996</v>
      </c>
      <c r="AT71" s="101">
        <v>1.1175260008000001</v>
      </c>
      <c r="AU71" s="100" t="s">
        <v>28</v>
      </c>
      <c r="AV71" s="100" t="s">
        <v>28</v>
      </c>
      <c r="AW71" s="100" t="s">
        <v>28</v>
      </c>
      <c r="AX71" s="100" t="s">
        <v>28</v>
      </c>
      <c r="AY71" s="100" t="s">
        <v>28</v>
      </c>
      <c r="AZ71" s="100" t="s">
        <v>28</v>
      </c>
      <c r="BA71" s="100" t="s">
        <v>28</v>
      </c>
      <c r="BB71" s="100" t="s">
        <v>28</v>
      </c>
      <c r="BC71" s="110" t="s">
        <v>28</v>
      </c>
      <c r="BD71" s="111">
        <v>965</v>
      </c>
      <c r="BE71" s="111">
        <v>914</v>
      </c>
      <c r="BF71" s="111">
        <v>854</v>
      </c>
    </row>
    <row r="72" spans="1:93" x14ac:dyDescent="0.3">
      <c r="A72" s="10"/>
      <c r="B72" t="s">
        <v>187</v>
      </c>
      <c r="C72" s="100">
        <v>1002</v>
      </c>
      <c r="D72" s="114">
        <v>11384</v>
      </c>
      <c r="E72" s="109">
        <v>0.10634307649999999</v>
      </c>
      <c r="F72" s="101">
        <v>8.3233178800000002E-2</v>
      </c>
      <c r="G72" s="101">
        <v>0.1358694942</v>
      </c>
      <c r="H72" s="101">
        <v>1.4982109999999999E-4</v>
      </c>
      <c r="I72" s="103">
        <v>8.8018271300000006E-2</v>
      </c>
      <c r="J72" s="101">
        <v>8.2733682500000003E-2</v>
      </c>
      <c r="K72" s="101">
        <v>9.3640411500000006E-2</v>
      </c>
      <c r="L72" s="101">
        <v>1.6063694130999999</v>
      </c>
      <c r="M72" s="101">
        <v>1.2572819696999999</v>
      </c>
      <c r="N72" s="101">
        <v>2.0523818470999999</v>
      </c>
      <c r="O72" s="114">
        <v>837</v>
      </c>
      <c r="P72" s="114">
        <v>11389</v>
      </c>
      <c r="Q72" s="109">
        <v>8.6199136699999998E-2</v>
      </c>
      <c r="R72" s="101">
        <v>6.7292181000000006E-2</v>
      </c>
      <c r="S72" s="101">
        <v>0.1104183438</v>
      </c>
      <c r="T72" s="101">
        <v>8.1920475000000006E-3</v>
      </c>
      <c r="U72" s="103">
        <v>7.3491965899999998E-2</v>
      </c>
      <c r="V72" s="101">
        <v>6.86780627E-2</v>
      </c>
      <c r="W72" s="101">
        <v>7.86432938E-2</v>
      </c>
      <c r="X72" s="101">
        <v>1.3966012157000001</v>
      </c>
      <c r="Y72" s="101">
        <v>1.0902701035</v>
      </c>
      <c r="Z72" s="101">
        <v>1.7890015963999999</v>
      </c>
      <c r="AA72" s="114">
        <v>797</v>
      </c>
      <c r="AB72" s="114">
        <v>11315</v>
      </c>
      <c r="AC72" s="109">
        <v>7.7754968899999999E-2</v>
      </c>
      <c r="AD72" s="101">
        <v>6.0716642500000001E-2</v>
      </c>
      <c r="AE72" s="101">
        <v>9.9574596799999998E-2</v>
      </c>
      <c r="AF72" s="101">
        <v>2.1134921999999999E-3</v>
      </c>
      <c r="AG72" s="103">
        <v>7.0437472400000006E-2</v>
      </c>
      <c r="AH72" s="101">
        <v>6.5713206199999999E-2</v>
      </c>
      <c r="AI72" s="101">
        <v>7.55013764E-2</v>
      </c>
      <c r="AJ72" s="101">
        <v>1.4738963114000001</v>
      </c>
      <c r="AK72" s="101">
        <v>1.1509236855</v>
      </c>
      <c r="AL72" s="101">
        <v>1.8875016336999999</v>
      </c>
      <c r="AM72" s="101">
        <v>0.43788661870000001</v>
      </c>
      <c r="AN72" s="101">
        <v>0.90203883529999995</v>
      </c>
      <c r="AO72" s="101">
        <v>0.69518827090000002</v>
      </c>
      <c r="AP72" s="101">
        <v>1.1704369801000001</v>
      </c>
      <c r="AQ72" s="101">
        <v>0.1110043646</v>
      </c>
      <c r="AR72" s="101">
        <v>0.8105759172</v>
      </c>
      <c r="AS72" s="101">
        <v>0.62607450210000004</v>
      </c>
      <c r="AT72" s="101">
        <v>1.0494490916999999</v>
      </c>
      <c r="AU72" s="100">
        <v>1</v>
      </c>
      <c r="AV72" s="100" t="s">
        <v>28</v>
      </c>
      <c r="AW72" s="100">
        <v>3</v>
      </c>
      <c r="AX72" s="100" t="s">
        <v>28</v>
      </c>
      <c r="AY72" s="100" t="s">
        <v>28</v>
      </c>
      <c r="AZ72" s="100" t="s">
        <v>28</v>
      </c>
      <c r="BA72" s="100" t="s">
        <v>28</v>
      </c>
      <c r="BB72" s="100" t="s">
        <v>28</v>
      </c>
      <c r="BC72" s="110" t="s">
        <v>237</v>
      </c>
      <c r="BD72" s="111">
        <v>1002</v>
      </c>
      <c r="BE72" s="111">
        <v>837</v>
      </c>
      <c r="BF72" s="111">
        <v>797</v>
      </c>
    </row>
    <row r="73" spans="1:93" x14ac:dyDescent="0.3">
      <c r="A73" s="10"/>
      <c r="B73" t="s">
        <v>189</v>
      </c>
      <c r="C73" s="100">
        <v>112</v>
      </c>
      <c r="D73" s="114">
        <v>1554</v>
      </c>
      <c r="E73" s="109">
        <v>9.3900843999999997E-2</v>
      </c>
      <c r="F73" s="101">
        <v>6.8854348199999998E-2</v>
      </c>
      <c r="G73" s="101">
        <v>0.12805826710000001</v>
      </c>
      <c r="H73" s="101">
        <v>2.72277582E-2</v>
      </c>
      <c r="I73" s="103">
        <v>7.2072072099999995E-2</v>
      </c>
      <c r="J73" s="101">
        <v>5.9887477799999998E-2</v>
      </c>
      <c r="K73" s="101">
        <v>8.6735721200000004E-2</v>
      </c>
      <c r="L73" s="101">
        <v>1.4184227948000001</v>
      </c>
      <c r="M73" s="101">
        <v>1.0400819928</v>
      </c>
      <c r="N73" s="101">
        <v>1.9343890564999999</v>
      </c>
      <c r="O73" s="114">
        <v>123</v>
      </c>
      <c r="P73" s="114">
        <v>1602</v>
      </c>
      <c r="Q73" s="109">
        <v>9.9712631100000004E-2</v>
      </c>
      <c r="R73" s="101">
        <v>7.3524952500000004E-2</v>
      </c>
      <c r="S73" s="101">
        <v>0.1352276808</v>
      </c>
      <c r="T73" s="101">
        <v>2.0300467E-3</v>
      </c>
      <c r="U73" s="103">
        <v>7.6779026200000003E-2</v>
      </c>
      <c r="V73" s="101">
        <v>6.43416718E-2</v>
      </c>
      <c r="W73" s="101">
        <v>9.1620542299999996E-2</v>
      </c>
      <c r="X73" s="101">
        <v>1.6155472908999999</v>
      </c>
      <c r="Y73" s="101">
        <v>1.1912536701000001</v>
      </c>
      <c r="Z73" s="101">
        <v>2.1909632806000001</v>
      </c>
      <c r="AA73" s="114">
        <v>111</v>
      </c>
      <c r="AB73" s="114">
        <v>1649</v>
      </c>
      <c r="AC73" s="109">
        <v>8.4484329799999994E-2</v>
      </c>
      <c r="AD73" s="101">
        <v>6.2192648599999997E-2</v>
      </c>
      <c r="AE73" s="101">
        <v>0.11476600770000001</v>
      </c>
      <c r="AF73" s="101">
        <v>2.5867182000000001E-3</v>
      </c>
      <c r="AG73" s="103">
        <v>6.7313523299999997E-2</v>
      </c>
      <c r="AH73" s="101">
        <v>5.5886877799999998E-2</v>
      </c>
      <c r="AI73" s="101">
        <v>8.1076463799999998E-2</v>
      </c>
      <c r="AJ73" s="101">
        <v>1.6014557507</v>
      </c>
      <c r="AK73" s="101">
        <v>1.1789023475</v>
      </c>
      <c r="AL73" s="101">
        <v>2.1754647673999998</v>
      </c>
      <c r="AM73" s="101">
        <v>0.37125871970000002</v>
      </c>
      <c r="AN73" s="101">
        <v>0.84727811200000003</v>
      </c>
      <c r="AO73" s="101">
        <v>0.58918861960000002</v>
      </c>
      <c r="AP73" s="101">
        <v>1.2184216992000001</v>
      </c>
      <c r="AQ73" s="101">
        <v>0.74814629119999998</v>
      </c>
      <c r="AR73" s="101">
        <v>1.0618928099</v>
      </c>
      <c r="AS73" s="101">
        <v>0.73600207100000004</v>
      </c>
      <c r="AT73" s="101">
        <v>1.5320831070000001</v>
      </c>
      <c r="AU73" s="100" t="s">
        <v>28</v>
      </c>
      <c r="AV73" s="100">
        <v>2</v>
      </c>
      <c r="AW73" s="100">
        <v>3</v>
      </c>
      <c r="AX73" s="100" t="s">
        <v>28</v>
      </c>
      <c r="AY73" s="100" t="s">
        <v>28</v>
      </c>
      <c r="AZ73" s="100" t="s">
        <v>28</v>
      </c>
      <c r="BA73" s="100" t="s">
        <v>28</v>
      </c>
      <c r="BB73" s="100" t="s">
        <v>28</v>
      </c>
      <c r="BC73" s="110" t="s">
        <v>236</v>
      </c>
      <c r="BD73" s="111">
        <v>112</v>
      </c>
      <c r="BE73" s="111">
        <v>123</v>
      </c>
      <c r="BF73" s="111">
        <v>111</v>
      </c>
    </row>
    <row r="74" spans="1:93" x14ac:dyDescent="0.3">
      <c r="A74" s="10"/>
      <c r="B74" t="s">
        <v>188</v>
      </c>
      <c r="C74" s="100">
        <v>117</v>
      </c>
      <c r="D74" s="114">
        <v>1384</v>
      </c>
      <c r="E74" s="109">
        <v>0.10763534850000001</v>
      </c>
      <c r="F74" s="101">
        <v>7.9328583600000002E-2</v>
      </c>
      <c r="G74" s="101">
        <v>0.14604279710000001</v>
      </c>
      <c r="H74" s="101">
        <v>1.7968557E-3</v>
      </c>
      <c r="I74" s="103">
        <v>8.4537572300000002E-2</v>
      </c>
      <c r="J74" s="101">
        <v>7.0527121900000003E-2</v>
      </c>
      <c r="K74" s="101">
        <v>0.1013312458</v>
      </c>
      <c r="L74" s="101">
        <v>1.6258898778999999</v>
      </c>
      <c r="M74" s="101">
        <v>1.1983009575000001</v>
      </c>
      <c r="N74" s="101">
        <v>2.2060550636</v>
      </c>
      <c r="O74" s="114">
        <v>89</v>
      </c>
      <c r="P74" s="114">
        <v>1255</v>
      </c>
      <c r="Q74" s="109">
        <v>8.7197913000000002E-2</v>
      </c>
      <c r="R74" s="101">
        <v>6.3153490899999998E-2</v>
      </c>
      <c r="S74" s="101">
        <v>0.1203967655</v>
      </c>
      <c r="T74" s="101">
        <v>3.5782606699999997E-2</v>
      </c>
      <c r="U74" s="103">
        <v>7.09163347E-2</v>
      </c>
      <c r="V74" s="101">
        <v>5.7612815300000002E-2</v>
      </c>
      <c r="W74" s="101">
        <v>8.7291803000000001E-2</v>
      </c>
      <c r="X74" s="101">
        <v>1.4127834210000001</v>
      </c>
      <c r="Y74" s="101">
        <v>1.0232149124000001</v>
      </c>
      <c r="Z74" s="101">
        <v>1.9506723078999999</v>
      </c>
      <c r="AA74" s="114">
        <v>97</v>
      </c>
      <c r="AB74" s="114">
        <v>1189</v>
      </c>
      <c r="AC74" s="109">
        <v>9.3157126399999998E-2</v>
      </c>
      <c r="AD74" s="101">
        <v>6.7994566800000003E-2</v>
      </c>
      <c r="AE74" s="101">
        <v>0.12763152420000001</v>
      </c>
      <c r="AF74" s="101">
        <v>4.0061060000000002E-4</v>
      </c>
      <c r="AG74" s="103">
        <v>8.1581160599999994E-2</v>
      </c>
      <c r="AH74" s="101">
        <v>6.68595513E-2</v>
      </c>
      <c r="AI74" s="101">
        <v>9.9544278200000003E-2</v>
      </c>
      <c r="AJ74" s="101">
        <v>1.7658542841</v>
      </c>
      <c r="AK74" s="101">
        <v>1.2888815026</v>
      </c>
      <c r="AL74" s="101">
        <v>2.4193390521999998</v>
      </c>
      <c r="AM74" s="101">
        <v>0.73672710789999996</v>
      </c>
      <c r="AN74" s="101">
        <v>1.0683412389</v>
      </c>
      <c r="AO74" s="101">
        <v>0.72666305490000005</v>
      </c>
      <c r="AP74" s="101">
        <v>1.5706770765</v>
      </c>
      <c r="AQ74" s="101">
        <v>0.2742885585</v>
      </c>
      <c r="AR74" s="101">
        <v>0.81012338610000001</v>
      </c>
      <c r="AS74" s="101">
        <v>0.55539426069999998</v>
      </c>
      <c r="AT74" s="101">
        <v>1.1816829001</v>
      </c>
      <c r="AU74" s="100">
        <v>1</v>
      </c>
      <c r="AV74" s="100" t="s">
        <v>28</v>
      </c>
      <c r="AW74" s="100">
        <v>3</v>
      </c>
      <c r="AX74" s="100" t="s">
        <v>28</v>
      </c>
      <c r="AY74" s="100" t="s">
        <v>28</v>
      </c>
      <c r="AZ74" s="100" t="s">
        <v>28</v>
      </c>
      <c r="BA74" s="100" t="s">
        <v>28</v>
      </c>
      <c r="BB74" s="100" t="s">
        <v>28</v>
      </c>
      <c r="BC74" s="110" t="s">
        <v>237</v>
      </c>
      <c r="BD74" s="111">
        <v>117</v>
      </c>
      <c r="BE74" s="111">
        <v>89</v>
      </c>
      <c r="BF74" s="111">
        <v>97</v>
      </c>
    </row>
    <row r="75" spans="1:93" x14ac:dyDescent="0.3">
      <c r="A75" s="10"/>
      <c r="B75" t="s">
        <v>190</v>
      </c>
      <c r="C75" s="100">
        <v>226</v>
      </c>
      <c r="D75" s="114">
        <v>1612</v>
      </c>
      <c r="E75" s="109">
        <v>0.18050624430000001</v>
      </c>
      <c r="F75" s="101">
        <v>0.136983511</v>
      </c>
      <c r="G75" s="101">
        <v>0.237857126</v>
      </c>
      <c r="H75" s="101">
        <v>1.03637E-12</v>
      </c>
      <c r="I75" s="103">
        <v>0.14019851119999999</v>
      </c>
      <c r="J75" s="101">
        <v>0.123061532</v>
      </c>
      <c r="K75" s="101">
        <v>0.1597219067</v>
      </c>
      <c r="L75" s="101">
        <v>2.7266439847999999</v>
      </c>
      <c r="M75" s="101">
        <v>2.0692096700999998</v>
      </c>
      <c r="N75" s="101">
        <v>3.5929599244000001</v>
      </c>
      <c r="O75" s="114">
        <v>202</v>
      </c>
      <c r="P75" s="114">
        <v>1742</v>
      </c>
      <c r="Q75" s="109">
        <v>0.14574370989999999</v>
      </c>
      <c r="R75" s="101">
        <v>0.1101742255</v>
      </c>
      <c r="S75" s="101">
        <v>0.19279671709999999</v>
      </c>
      <c r="T75" s="101">
        <v>1.7539748E-9</v>
      </c>
      <c r="U75" s="103">
        <v>0.1159586682</v>
      </c>
      <c r="V75" s="101">
        <v>0.10102128470000001</v>
      </c>
      <c r="W75" s="101">
        <v>0.13310474889999999</v>
      </c>
      <c r="X75" s="101">
        <v>2.3613443260999998</v>
      </c>
      <c r="Y75" s="101">
        <v>1.7850463834000001</v>
      </c>
      <c r="Z75" s="101">
        <v>3.1236986773000002</v>
      </c>
      <c r="AA75" s="114">
        <v>177</v>
      </c>
      <c r="AB75" s="114">
        <v>1617</v>
      </c>
      <c r="AC75" s="109">
        <v>0.13451027860000001</v>
      </c>
      <c r="AD75" s="101">
        <v>0.10122087590000001</v>
      </c>
      <c r="AE75" s="101">
        <v>0.1787478609</v>
      </c>
      <c r="AF75" s="101">
        <v>1.104638E-10</v>
      </c>
      <c r="AG75" s="103">
        <v>0.1094619666</v>
      </c>
      <c r="AH75" s="101">
        <v>9.4467630100000005E-2</v>
      </c>
      <c r="AI75" s="101">
        <v>0.12683627310000001</v>
      </c>
      <c r="AJ75" s="101">
        <v>2.5497303415000001</v>
      </c>
      <c r="AK75" s="101">
        <v>1.9187079319</v>
      </c>
      <c r="AL75" s="101">
        <v>3.3882826594000002</v>
      </c>
      <c r="AM75" s="101">
        <v>0.62665163130000001</v>
      </c>
      <c r="AN75" s="101">
        <v>0.92292338819999997</v>
      </c>
      <c r="AO75" s="101">
        <v>0.66805553669999995</v>
      </c>
      <c r="AP75" s="101">
        <v>1.2750251044000001</v>
      </c>
      <c r="AQ75" s="101">
        <v>0.18429563909999999</v>
      </c>
      <c r="AR75" s="101">
        <v>0.80741644410000002</v>
      </c>
      <c r="AS75" s="101">
        <v>0.58877366080000004</v>
      </c>
      <c r="AT75" s="101">
        <v>1.1072528505000001</v>
      </c>
      <c r="AU75" s="100">
        <v>1</v>
      </c>
      <c r="AV75" s="100">
        <v>2</v>
      </c>
      <c r="AW75" s="100">
        <v>3</v>
      </c>
      <c r="AX75" s="100" t="s">
        <v>28</v>
      </c>
      <c r="AY75" s="100" t="s">
        <v>28</v>
      </c>
      <c r="AZ75" s="100" t="s">
        <v>28</v>
      </c>
      <c r="BA75" s="100" t="s">
        <v>28</v>
      </c>
      <c r="BB75" s="100" t="s">
        <v>28</v>
      </c>
      <c r="BC75" s="110" t="s">
        <v>235</v>
      </c>
      <c r="BD75" s="111">
        <v>226</v>
      </c>
      <c r="BE75" s="111">
        <v>202</v>
      </c>
      <c r="BF75" s="111">
        <v>177</v>
      </c>
      <c r="BQ75" s="52"/>
      <c r="CC75" s="4"/>
      <c r="CO75" s="4"/>
    </row>
    <row r="76" spans="1:93" x14ac:dyDescent="0.3">
      <c r="A76" s="10"/>
      <c r="B76" t="s">
        <v>191</v>
      </c>
      <c r="C76" s="100">
        <v>416</v>
      </c>
      <c r="D76" s="114">
        <v>4564</v>
      </c>
      <c r="E76" s="109">
        <v>0.12445648049999999</v>
      </c>
      <c r="F76" s="101">
        <v>9.5822927099999997E-2</v>
      </c>
      <c r="G76" s="101">
        <v>0.1616462367</v>
      </c>
      <c r="H76" s="101">
        <v>2.2210727999999998E-6</v>
      </c>
      <c r="I76" s="103">
        <v>9.1148115700000004E-2</v>
      </c>
      <c r="J76" s="101">
        <v>8.2796905500000004E-2</v>
      </c>
      <c r="K76" s="101">
        <v>0.10034166059999999</v>
      </c>
      <c r="L76" s="101">
        <v>1.8799821320000001</v>
      </c>
      <c r="M76" s="101">
        <v>1.4474568938000001</v>
      </c>
      <c r="N76" s="101">
        <v>2.4417534171000002</v>
      </c>
      <c r="O76" s="114">
        <v>474</v>
      </c>
      <c r="P76" s="114">
        <v>5262</v>
      </c>
      <c r="Q76" s="109">
        <v>0.119087093</v>
      </c>
      <c r="R76" s="101">
        <v>9.18908737E-2</v>
      </c>
      <c r="S76" s="101">
        <v>0.15433236350000001</v>
      </c>
      <c r="T76" s="101">
        <v>6.7393032E-7</v>
      </c>
      <c r="U76" s="103">
        <v>9.0079817600000001E-2</v>
      </c>
      <c r="V76" s="101">
        <v>8.2324768100000001E-2</v>
      </c>
      <c r="W76" s="101">
        <v>9.8565397900000004E-2</v>
      </c>
      <c r="X76" s="101">
        <v>1.9294529524999999</v>
      </c>
      <c r="Y76" s="101">
        <v>1.4888189232</v>
      </c>
      <c r="Z76" s="101">
        <v>2.5004979706000001</v>
      </c>
      <c r="AA76" s="114">
        <v>450</v>
      </c>
      <c r="AB76" s="114">
        <v>5546</v>
      </c>
      <c r="AC76" s="109">
        <v>0.10559026689999999</v>
      </c>
      <c r="AD76" s="101">
        <v>8.1604205599999993E-2</v>
      </c>
      <c r="AE76" s="101">
        <v>0.13662659160000001</v>
      </c>
      <c r="AF76" s="101">
        <v>1.3065312000000001E-7</v>
      </c>
      <c r="AG76" s="103">
        <v>8.1139559999999999E-2</v>
      </c>
      <c r="AH76" s="101">
        <v>7.3978687700000004E-2</v>
      </c>
      <c r="AI76" s="101">
        <v>8.8993579200000006E-2</v>
      </c>
      <c r="AJ76" s="101">
        <v>2.0015325981999998</v>
      </c>
      <c r="AK76" s="101">
        <v>1.5468611114999999</v>
      </c>
      <c r="AL76" s="101">
        <v>2.5898464393</v>
      </c>
      <c r="AM76" s="101">
        <v>0.40136434539999999</v>
      </c>
      <c r="AN76" s="101">
        <v>0.88666424089999996</v>
      </c>
      <c r="AO76" s="101">
        <v>0.66949623489999999</v>
      </c>
      <c r="AP76" s="101">
        <v>1.1742761721999999</v>
      </c>
      <c r="AQ76" s="101">
        <v>0.76119966679999995</v>
      </c>
      <c r="AR76" s="101">
        <v>0.95685730869999996</v>
      </c>
      <c r="AS76" s="101">
        <v>0.71998901650000002</v>
      </c>
      <c r="AT76" s="101">
        <v>1.2716526061</v>
      </c>
      <c r="AU76" s="100">
        <v>1</v>
      </c>
      <c r="AV76" s="100">
        <v>2</v>
      </c>
      <c r="AW76" s="100">
        <v>3</v>
      </c>
      <c r="AX76" s="100" t="s">
        <v>28</v>
      </c>
      <c r="AY76" s="100" t="s">
        <v>28</v>
      </c>
      <c r="AZ76" s="100" t="s">
        <v>28</v>
      </c>
      <c r="BA76" s="100" t="s">
        <v>28</v>
      </c>
      <c r="BB76" s="100" t="s">
        <v>28</v>
      </c>
      <c r="BC76" s="110" t="s">
        <v>235</v>
      </c>
      <c r="BD76" s="111">
        <v>416</v>
      </c>
      <c r="BE76" s="111">
        <v>474</v>
      </c>
      <c r="BF76" s="111">
        <v>450</v>
      </c>
      <c r="BQ76" s="52"/>
      <c r="CC76" s="4"/>
      <c r="CO76" s="4"/>
    </row>
    <row r="77" spans="1:93" x14ac:dyDescent="0.3">
      <c r="A77" s="10"/>
      <c r="B77" t="s">
        <v>194</v>
      </c>
      <c r="C77" s="100">
        <v>369</v>
      </c>
      <c r="D77" s="114">
        <v>5423</v>
      </c>
      <c r="E77" s="109">
        <v>8.6734914100000005E-2</v>
      </c>
      <c r="F77" s="101">
        <v>6.6459970800000004E-2</v>
      </c>
      <c r="G77" s="101">
        <v>0.1131951343</v>
      </c>
      <c r="H77" s="101">
        <v>4.6732478500000001E-2</v>
      </c>
      <c r="I77" s="103">
        <v>6.8043518299999994E-2</v>
      </c>
      <c r="J77" s="101">
        <v>6.1443363199999997E-2</v>
      </c>
      <c r="K77" s="101">
        <v>7.5352652399999998E-2</v>
      </c>
      <c r="L77" s="101">
        <v>1.3101775657000001</v>
      </c>
      <c r="M77" s="101">
        <v>1.0039136337000001</v>
      </c>
      <c r="N77" s="101">
        <v>1.7098734353</v>
      </c>
      <c r="O77" s="114">
        <v>443</v>
      </c>
      <c r="P77" s="114">
        <v>5743</v>
      </c>
      <c r="Q77" s="109">
        <v>9.7886536900000001E-2</v>
      </c>
      <c r="R77" s="101">
        <v>7.53985868E-2</v>
      </c>
      <c r="S77" s="101">
        <v>0.12708161409999999</v>
      </c>
      <c r="T77" s="101">
        <v>5.3416789999999998E-4</v>
      </c>
      <c r="U77" s="103">
        <v>7.7137384599999997E-2</v>
      </c>
      <c r="V77" s="101">
        <v>7.0278600400000002E-2</v>
      </c>
      <c r="W77" s="101">
        <v>8.46655464E-2</v>
      </c>
      <c r="X77" s="101">
        <v>1.5859608526</v>
      </c>
      <c r="Y77" s="101">
        <v>1.2216103536</v>
      </c>
      <c r="Z77" s="101">
        <v>2.0589804422000002</v>
      </c>
      <c r="AA77" s="114">
        <v>384</v>
      </c>
      <c r="AB77" s="114">
        <v>6084</v>
      </c>
      <c r="AC77" s="109">
        <v>8.1543322099999996E-2</v>
      </c>
      <c r="AD77" s="101">
        <v>6.2744361299999996E-2</v>
      </c>
      <c r="AE77" s="101">
        <v>0.10597467620000001</v>
      </c>
      <c r="AF77" s="101">
        <v>1.1262694E-3</v>
      </c>
      <c r="AG77" s="103">
        <v>6.3116370800000002E-2</v>
      </c>
      <c r="AH77" s="101">
        <v>5.71089693E-2</v>
      </c>
      <c r="AI77" s="101">
        <v>6.97557023E-2</v>
      </c>
      <c r="AJ77" s="101">
        <v>1.5457070243</v>
      </c>
      <c r="AK77" s="101">
        <v>1.1893604226000001</v>
      </c>
      <c r="AL77" s="101">
        <v>2.0088193282</v>
      </c>
      <c r="AM77" s="101">
        <v>0.2115077809</v>
      </c>
      <c r="AN77" s="101">
        <v>0.83303919699999995</v>
      </c>
      <c r="AO77" s="101">
        <v>0.62548139229999999</v>
      </c>
      <c r="AP77" s="101">
        <v>1.1094723396999999</v>
      </c>
      <c r="AQ77" s="101">
        <v>0.41429453290000001</v>
      </c>
      <c r="AR77" s="101">
        <v>1.1285713246</v>
      </c>
      <c r="AS77" s="101">
        <v>0.84413959500000002</v>
      </c>
      <c r="AT77" s="101">
        <v>1.5088419524000001</v>
      </c>
      <c r="AU77" s="100" t="s">
        <v>28</v>
      </c>
      <c r="AV77" s="100">
        <v>2</v>
      </c>
      <c r="AW77" s="100">
        <v>3</v>
      </c>
      <c r="AX77" s="100" t="s">
        <v>28</v>
      </c>
      <c r="AY77" s="100" t="s">
        <v>28</v>
      </c>
      <c r="AZ77" s="100" t="s">
        <v>28</v>
      </c>
      <c r="BA77" s="100" t="s">
        <v>28</v>
      </c>
      <c r="BB77" s="100" t="s">
        <v>28</v>
      </c>
      <c r="BC77" s="110" t="s">
        <v>236</v>
      </c>
      <c r="BD77" s="111">
        <v>369</v>
      </c>
      <c r="BE77" s="111">
        <v>443</v>
      </c>
      <c r="BF77" s="111">
        <v>384</v>
      </c>
    </row>
    <row r="78" spans="1:93" x14ac:dyDescent="0.3">
      <c r="A78" s="10"/>
      <c r="B78" t="s">
        <v>192</v>
      </c>
      <c r="C78" s="100">
        <v>377</v>
      </c>
      <c r="D78" s="114">
        <v>3903</v>
      </c>
      <c r="E78" s="109">
        <v>0.13272293460000001</v>
      </c>
      <c r="F78" s="101">
        <v>0.1020665191</v>
      </c>
      <c r="G78" s="101">
        <v>0.17258722579999999</v>
      </c>
      <c r="H78" s="101">
        <v>2.0945479E-7</v>
      </c>
      <c r="I78" s="103">
        <v>9.6592364799999997E-2</v>
      </c>
      <c r="J78" s="101">
        <v>8.73179818E-2</v>
      </c>
      <c r="K78" s="101">
        <v>0.1068518163</v>
      </c>
      <c r="L78" s="101">
        <v>2.0048513705</v>
      </c>
      <c r="M78" s="101">
        <v>1.5417697118</v>
      </c>
      <c r="N78" s="101">
        <v>2.6070229472999999</v>
      </c>
      <c r="O78" s="114">
        <v>343</v>
      </c>
      <c r="P78" s="114">
        <v>4202</v>
      </c>
      <c r="Q78" s="109">
        <v>0.1098944167</v>
      </c>
      <c r="R78" s="101">
        <v>8.4255954600000002E-2</v>
      </c>
      <c r="S78" s="101">
        <v>0.14333447269999999</v>
      </c>
      <c r="T78" s="101">
        <v>2.0792899999999999E-5</v>
      </c>
      <c r="U78" s="103">
        <v>8.16277963E-2</v>
      </c>
      <c r="V78" s="101">
        <v>7.3430673000000002E-2</v>
      </c>
      <c r="W78" s="101">
        <v>9.07399708E-2</v>
      </c>
      <c r="X78" s="101">
        <v>1.7805129119000001</v>
      </c>
      <c r="Y78" s="101">
        <v>1.3651177148</v>
      </c>
      <c r="Z78" s="101">
        <v>2.322309787</v>
      </c>
      <c r="AA78" s="114">
        <v>375</v>
      </c>
      <c r="AB78" s="114">
        <v>4289</v>
      </c>
      <c r="AC78" s="109">
        <v>0.1142268822</v>
      </c>
      <c r="AD78" s="101">
        <v>8.7694326700000005E-2</v>
      </c>
      <c r="AE78" s="101">
        <v>0.14878705510000001</v>
      </c>
      <c r="AF78" s="101">
        <v>1.0148797E-8</v>
      </c>
      <c r="AG78" s="103">
        <v>8.7432968099999994E-2</v>
      </c>
      <c r="AH78" s="101">
        <v>7.9016786399999997E-2</v>
      </c>
      <c r="AI78" s="101">
        <v>9.6745568300000001E-2</v>
      </c>
      <c r="AJ78" s="101">
        <v>2.1652452921999998</v>
      </c>
      <c r="AK78" s="101">
        <v>1.6623033419</v>
      </c>
      <c r="AL78" s="101">
        <v>2.8203559827000002</v>
      </c>
      <c r="AM78" s="101">
        <v>0.79578537999999999</v>
      </c>
      <c r="AN78" s="101">
        <v>1.0394238912</v>
      </c>
      <c r="AO78" s="101">
        <v>0.77556755440000003</v>
      </c>
      <c r="AP78" s="101">
        <v>1.3930469620999999</v>
      </c>
      <c r="AQ78" s="101">
        <v>0.20414589380000001</v>
      </c>
      <c r="AR78" s="101">
        <v>0.82799869530000003</v>
      </c>
      <c r="AS78" s="101">
        <v>0.61874175779999996</v>
      </c>
      <c r="AT78" s="101">
        <v>1.1080258134000001</v>
      </c>
      <c r="AU78" s="100">
        <v>1</v>
      </c>
      <c r="AV78" s="100">
        <v>2</v>
      </c>
      <c r="AW78" s="100">
        <v>3</v>
      </c>
      <c r="AX78" s="100" t="s">
        <v>28</v>
      </c>
      <c r="AY78" s="100" t="s">
        <v>28</v>
      </c>
      <c r="AZ78" s="100" t="s">
        <v>28</v>
      </c>
      <c r="BA78" s="100" t="s">
        <v>28</v>
      </c>
      <c r="BB78" s="100" t="s">
        <v>28</v>
      </c>
      <c r="BC78" s="110" t="s">
        <v>235</v>
      </c>
      <c r="BD78" s="111">
        <v>377</v>
      </c>
      <c r="BE78" s="111">
        <v>343</v>
      </c>
      <c r="BF78" s="111">
        <v>375</v>
      </c>
      <c r="BQ78" s="52"/>
      <c r="CO78" s="4"/>
    </row>
    <row r="79" spans="1:93" x14ac:dyDescent="0.3">
      <c r="A79" s="10"/>
      <c r="B79" t="s">
        <v>193</v>
      </c>
      <c r="C79" s="100">
        <v>458</v>
      </c>
      <c r="D79" s="114">
        <v>4020</v>
      </c>
      <c r="E79" s="109">
        <v>0.14775660390000001</v>
      </c>
      <c r="F79" s="101">
        <v>0.1142474673</v>
      </c>
      <c r="G79" s="101">
        <v>0.19109407440000001</v>
      </c>
      <c r="H79" s="101">
        <v>9.4630610000000001E-10</v>
      </c>
      <c r="I79" s="103">
        <v>0.1139303483</v>
      </c>
      <c r="J79" s="101">
        <v>0.1039597889</v>
      </c>
      <c r="K79" s="101">
        <v>0.12485716249999999</v>
      </c>
      <c r="L79" s="101">
        <v>2.2319430380999998</v>
      </c>
      <c r="M79" s="101">
        <v>1.7257694910000001</v>
      </c>
      <c r="N79" s="101">
        <v>2.8865788572</v>
      </c>
      <c r="O79" s="114">
        <v>409</v>
      </c>
      <c r="P79" s="114">
        <v>4290</v>
      </c>
      <c r="Q79" s="109">
        <v>0.12547015140000001</v>
      </c>
      <c r="R79" s="101">
        <v>9.6658615000000003E-2</v>
      </c>
      <c r="S79" s="101">
        <v>0.16286969230000001</v>
      </c>
      <c r="T79" s="101">
        <v>9.8231257999999997E-8</v>
      </c>
      <c r="U79" s="103">
        <v>9.5337995300000006E-2</v>
      </c>
      <c r="V79" s="101">
        <v>8.6532013300000002E-2</v>
      </c>
      <c r="W79" s="101">
        <v>0.1050401234</v>
      </c>
      <c r="X79" s="101">
        <v>2.0328714711</v>
      </c>
      <c r="Y79" s="101">
        <v>1.5660660219</v>
      </c>
      <c r="Z79" s="101">
        <v>2.6388200499000001</v>
      </c>
      <c r="AA79" s="114">
        <v>403</v>
      </c>
      <c r="AB79" s="114">
        <v>4657</v>
      </c>
      <c r="AC79" s="109">
        <v>0.1060177985</v>
      </c>
      <c r="AD79" s="101">
        <v>8.1801739700000001E-2</v>
      </c>
      <c r="AE79" s="101">
        <v>0.13740262289999999</v>
      </c>
      <c r="AF79" s="101">
        <v>1.3244256999999999E-7</v>
      </c>
      <c r="AG79" s="103">
        <v>8.6536396799999998E-2</v>
      </c>
      <c r="AH79" s="101">
        <v>7.8486947500000001E-2</v>
      </c>
      <c r="AI79" s="101">
        <v>9.5411380000000004E-2</v>
      </c>
      <c r="AJ79" s="101">
        <v>2.0096367380000002</v>
      </c>
      <c r="AK79" s="101">
        <v>1.550605499</v>
      </c>
      <c r="AL79" s="101">
        <v>2.6045566207999999</v>
      </c>
      <c r="AM79" s="101">
        <v>0.2448842379</v>
      </c>
      <c r="AN79" s="101">
        <v>0.84496429880000001</v>
      </c>
      <c r="AO79" s="101">
        <v>0.63610272379999999</v>
      </c>
      <c r="AP79" s="101">
        <v>1.1224046674999999</v>
      </c>
      <c r="AQ79" s="101">
        <v>0.25585242800000002</v>
      </c>
      <c r="AR79" s="101">
        <v>0.84916780709999995</v>
      </c>
      <c r="AS79" s="101">
        <v>0.64048863190000005</v>
      </c>
      <c r="AT79" s="101">
        <v>1.1258372574</v>
      </c>
      <c r="AU79" s="100">
        <v>1</v>
      </c>
      <c r="AV79" s="100">
        <v>2</v>
      </c>
      <c r="AW79" s="100">
        <v>3</v>
      </c>
      <c r="AX79" s="100" t="s">
        <v>28</v>
      </c>
      <c r="AY79" s="100" t="s">
        <v>28</v>
      </c>
      <c r="AZ79" s="100" t="s">
        <v>28</v>
      </c>
      <c r="BA79" s="100" t="s">
        <v>28</v>
      </c>
      <c r="BB79" s="100" t="s">
        <v>28</v>
      </c>
      <c r="BC79" s="110" t="s">
        <v>235</v>
      </c>
      <c r="BD79" s="111">
        <v>458</v>
      </c>
      <c r="BE79" s="111">
        <v>409</v>
      </c>
      <c r="BF79" s="111">
        <v>403</v>
      </c>
      <c r="BQ79" s="52"/>
      <c r="CC79" s="4"/>
      <c r="CO79" s="4"/>
    </row>
    <row r="80" spans="1:93" x14ac:dyDescent="0.3">
      <c r="A80" s="10"/>
      <c r="B80" t="s">
        <v>148</v>
      </c>
      <c r="C80" s="100">
        <v>237</v>
      </c>
      <c r="D80" s="114">
        <v>3266</v>
      </c>
      <c r="E80" s="109">
        <v>9.9135769499999998E-2</v>
      </c>
      <c r="F80" s="101">
        <v>7.51221106E-2</v>
      </c>
      <c r="G80" s="101">
        <v>0.13082567440000001</v>
      </c>
      <c r="H80" s="101">
        <v>4.3271982999999997E-3</v>
      </c>
      <c r="I80" s="103">
        <v>7.2565829799999995E-2</v>
      </c>
      <c r="J80" s="101">
        <v>6.3891146800000007E-2</v>
      </c>
      <c r="K80" s="101">
        <v>8.2418299099999995E-2</v>
      </c>
      <c r="L80" s="101">
        <v>1.4974991615</v>
      </c>
      <c r="M80" s="101">
        <v>1.1347599186999999</v>
      </c>
      <c r="N80" s="101">
        <v>1.976192234</v>
      </c>
      <c r="O80" s="114">
        <v>234</v>
      </c>
      <c r="P80" s="114">
        <v>3335</v>
      </c>
      <c r="Q80" s="109">
        <v>9.3718712300000007E-2</v>
      </c>
      <c r="R80" s="101">
        <v>7.09633878E-2</v>
      </c>
      <c r="S80" s="101">
        <v>0.1237708247</v>
      </c>
      <c r="T80" s="101">
        <v>3.2471405000000001E-3</v>
      </c>
      <c r="U80" s="103">
        <v>7.0164917500000007E-2</v>
      </c>
      <c r="V80" s="101">
        <v>6.1727008999999999E-2</v>
      </c>
      <c r="W80" s="101">
        <v>7.9756264499999993E-2</v>
      </c>
      <c r="X80" s="101">
        <v>1.5184336234</v>
      </c>
      <c r="Y80" s="101">
        <v>1.1497511168000001</v>
      </c>
      <c r="Z80" s="101">
        <v>2.0053389250000002</v>
      </c>
      <c r="AA80" s="114">
        <v>214</v>
      </c>
      <c r="AB80" s="114">
        <v>3315</v>
      </c>
      <c r="AC80" s="109">
        <v>9.1042133299999994E-2</v>
      </c>
      <c r="AD80" s="101">
        <v>6.8835673700000002E-2</v>
      </c>
      <c r="AE80" s="101">
        <v>0.1204124197</v>
      </c>
      <c r="AF80" s="101">
        <v>1.307317E-4</v>
      </c>
      <c r="AG80" s="103">
        <v>6.4555052799999998E-2</v>
      </c>
      <c r="AH80" s="101">
        <v>5.6460315499999997E-2</v>
      </c>
      <c r="AI80" s="101">
        <v>7.3810335599999999E-2</v>
      </c>
      <c r="AJ80" s="101">
        <v>1.7257632056000001</v>
      </c>
      <c r="AK80" s="101">
        <v>1.3048252341</v>
      </c>
      <c r="AL80" s="101">
        <v>2.2824962026</v>
      </c>
      <c r="AM80" s="101">
        <v>0.85807191640000002</v>
      </c>
      <c r="AN80" s="101">
        <v>0.97144029229999995</v>
      </c>
      <c r="AO80" s="101">
        <v>0.70712614389999995</v>
      </c>
      <c r="AP80" s="101">
        <v>1.3345514793</v>
      </c>
      <c r="AQ80" s="101">
        <v>0.72709152030000002</v>
      </c>
      <c r="AR80" s="101">
        <v>0.94535718840000005</v>
      </c>
      <c r="AS80" s="101">
        <v>0.68951373540000005</v>
      </c>
      <c r="AT80" s="101">
        <v>1.2961311252000001</v>
      </c>
      <c r="AU80" s="100">
        <v>1</v>
      </c>
      <c r="AV80" s="100">
        <v>2</v>
      </c>
      <c r="AW80" s="100">
        <v>3</v>
      </c>
      <c r="AX80" s="100" t="s">
        <v>28</v>
      </c>
      <c r="AY80" s="100" t="s">
        <v>28</v>
      </c>
      <c r="AZ80" s="100" t="s">
        <v>28</v>
      </c>
      <c r="BA80" s="100" t="s">
        <v>28</v>
      </c>
      <c r="BB80" s="100" t="s">
        <v>28</v>
      </c>
      <c r="BC80" s="110" t="s">
        <v>235</v>
      </c>
      <c r="BD80" s="111">
        <v>237</v>
      </c>
      <c r="BE80" s="111">
        <v>234</v>
      </c>
      <c r="BF80" s="111">
        <v>214</v>
      </c>
    </row>
    <row r="81" spans="1:93" x14ac:dyDescent="0.3">
      <c r="A81" s="10"/>
      <c r="B81" t="s">
        <v>196</v>
      </c>
      <c r="C81" s="100">
        <v>208</v>
      </c>
      <c r="D81" s="114">
        <v>1834</v>
      </c>
      <c r="E81" s="109">
        <v>0.16426531799999999</v>
      </c>
      <c r="F81" s="101">
        <v>0.1239728048</v>
      </c>
      <c r="G81" s="101">
        <v>0.21765333719999999</v>
      </c>
      <c r="H81" s="101">
        <v>2.4628769999999997E-10</v>
      </c>
      <c r="I81" s="103">
        <v>0.1134133043</v>
      </c>
      <c r="J81" s="101">
        <v>9.9001960700000002E-2</v>
      </c>
      <c r="K81" s="101">
        <v>0.12992245299999999</v>
      </c>
      <c r="L81" s="101">
        <v>2.4813160500999998</v>
      </c>
      <c r="M81" s="101">
        <v>1.8726759498000001</v>
      </c>
      <c r="N81" s="101">
        <v>3.2877708186999999</v>
      </c>
      <c r="O81" s="114">
        <v>194</v>
      </c>
      <c r="P81" s="114">
        <v>1959</v>
      </c>
      <c r="Q81" s="109">
        <v>0.1397134304</v>
      </c>
      <c r="R81" s="101">
        <v>0.10499049739999999</v>
      </c>
      <c r="S81" s="101">
        <v>0.18592008909999999</v>
      </c>
      <c r="T81" s="101">
        <v>2.0926435000000001E-8</v>
      </c>
      <c r="U81" s="103">
        <v>9.9030117400000006E-2</v>
      </c>
      <c r="V81" s="101">
        <v>8.6030923499999995E-2</v>
      </c>
      <c r="W81" s="101">
        <v>0.1139934777</v>
      </c>
      <c r="X81" s="101">
        <v>2.2636415410000001</v>
      </c>
      <c r="Y81" s="101">
        <v>1.7010594514999999</v>
      </c>
      <c r="Z81" s="101">
        <v>3.0122833283000001</v>
      </c>
      <c r="AA81" s="114">
        <v>192</v>
      </c>
      <c r="AB81" s="114">
        <v>1979</v>
      </c>
      <c r="AC81" s="109">
        <v>0.1351863586</v>
      </c>
      <c r="AD81" s="101">
        <v>0.1015454319</v>
      </c>
      <c r="AE81" s="101">
        <v>0.17997216830000001</v>
      </c>
      <c r="AF81" s="101">
        <v>1.153211E-10</v>
      </c>
      <c r="AG81" s="103">
        <v>9.7018696299999999E-2</v>
      </c>
      <c r="AH81" s="101">
        <v>8.4221942600000002E-2</v>
      </c>
      <c r="AI81" s="101">
        <v>0.1117597996</v>
      </c>
      <c r="AJ81" s="101">
        <v>2.5625458809000001</v>
      </c>
      <c r="AK81" s="101">
        <v>1.9248601033999999</v>
      </c>
      <c r="AL81" s="101">
        <v>3.4114902063999999</v>
      </c>
      <c r="AM81" s="101">
        <v>0.84483190470000002</v>
      </c>
      <c r="AN81" s="101">
        <v>0.96759744739999998</v>
      </c>
      <c r="AO81" s="101">
        <v>0.69572470369999995</v>
      </c>
      <c r="AP81" s="101">
        <v>1.3457116229999999</v>
      </c>
      <c r="AQ81" s="101">
        <v>0.33009226190000002</v>
      </c>
      <c r="AR81" s="101">
        <v>0.85053517140000001</v>
      </c>
      <c r="AS81" s="101">
        <v>0.61404862959999995</v>
      </c>
      <c r="AT81" s="101">
        <v>1.1780990022</v>
      </c>
      <c r="AU81" s="100">
        <v>1</v>
      </c>
      <c r="AV81" s="100">
        <v>2</v>
      </c>
      <c r="AW81" s="100">
        <v>3</v>
      </c>
      <c r="AX81" s="100" t="s">
        <v>28</v>
      </c>
      <c r="AY81" s="100" t="s">
        <v>28</v>
      </c>
      <c r="AZ81" s="100" t="s">
        <v>28</v>
      </c>
      <c r="BA81" s="100" t="s">
        <v>28</v>
      </c>
      <c r="BB81" s="100" t="s">
        <v>28</v>
      </c>
      <c r="BC81" s="110" t="s">
        <v>235</v>
      </c>
      <c r="BD81" s="111">
        <v>208</v>
      </c>
      <c r="BE81" s="111">
        <v>194</v>
      </c>
      <c r="BF81" s="111">
        <v>192</v>
      </c>
      <c r="BQ81" s="52"/>
      <c r="CC81" s="4"/>
      <c r="CO81" s="4"/>
    </row>
    <row r="82" spans="1:93" x14ac:dyDescent="0.3">
      <c r="A82" s="10"/>
      <c r="B82" t="s">
        <v>195</v>
      </c>
      <c r="C82" s="100">
        <v>901</v>
      </c>
      <c r="D82" s="114">
        <v>8208</v>
      </c>
      <c r="E82" s="109">
        <v>0.15914872390000001</v>
      </c>
      <c r="F82" s="101">
        <v>0.1234727289</v>
      </c>
      <c r="G82" s="101">
        <v>0.20513287860000001</v>
      </c>
      <c r="H82" s="101">
        <v>1.259387E-11</v>
      </c>
      <c r="I82" s="103">
        <v>0.10977095520000001</v>
      </c>
      <c r="J82" s="101">
        <v>0.10283236129999999</v>
      </c>
      <c r="K82" s="101">
        <v>0.1171777294</v>
      </c>
      <c r="L82" s="101">
        <v>2.4040271416999999</v>
      </c>
      <c r="M82" s="101">
        <v>1.8651220334</v>
      </c>
      <c r="N82" s="101">
        <v>3.0986425521999998</v>
      </c>
      <c r="O82" s="114">
        <v>1070</v>
      </c>
      <c r="P82" s="114">
        <v>9031</v>
      </c>
      <c r="Q82" s="109">
        <v>0.1689857612</v>
      </c>
      <c r="R82" s="101">
        <v>0.13176804219999999</v>
      </c>
      <c r="S82" s="101">
        <v>0.2167155784</v>
      </c>
      <c r="T82" s="101">
        <v>2.1003849999999999E-15</v>
      </c>
      <c r="U82" s="103">
        <v>0.1184807884</v>
      </c>
      <c r="V82" s="101">
        <v>0.1115901715</v>
      </c>
      <c r="W82" s="101">
        <v>0.12579689620000001</v>
      </c>
      <c r="X82" s="101">
        <v>2.7379127956999998</v>
      </c>
      <c r="Y82" s="101">
        <v>2.1349101030000002</v>
      </c>
      <c r="Z82" s="101">
        <v>3.5112328459</v>
      </c>
      <c r="AA82" s="114">
        <v>1019</v>
      </c>
      <c r="AB82" s="114">
        <v>9410</v>
      </c>
      <c r="AC82" s="109">
        <v>0.15125489040000001</v>
      </c>
      <c r="AD82" s="101">
        <v>0.118023642</v>
      </c>
      <c r="AE82" s="101">
        <v>0.19384287319999999</v>
      </c>
      <c r="AF82" s="101">
        <v>8.6719989999999996E-17</v>
      </c>
      <c r="AG82" s="103">
        <v>0.1082890542</v>
      </c>
      <c r="AH82" s="101">
        <v>0.10184022080000001</v>
      </c>
      <c r="AI82" s="101">
        <v>0.11514624750000001</v>
      </c>
      <c r="AJ82" s="101">
        <v>2.8671354144999999</v>
      </c>
      <c r="AK82" s="101">
        <v>2.2372153572000002</v>
      </c>
      <c r="AL82" s="101">
        <v>3.6744184946999998</v>
      </c>
      <c r="AM82" s="101">
        <v>0.40733119099999998</v>
      </c>
      <c r="AN82" s="101">
        <v>0.89507476460000002</v>
      </c>
      <c r="AO82" s="101">
        <v>0.68863264859999995</v>
      </c>
      <c r="AP82" s="101">
        <v>1.1634052435</v>
      </c>
      <c r="AQ82" s="101">
        <v>0.66051107580000001</v>
      </c>
      <c r="AR82" s="101">
        <v>1.0618103435999999</v>
      </c>
      <c r="AS82" s="101">
        <v>0.81247955500000002</v>
      </c>
      <c r="AT82" s="101">
        <v>1.3876548632000001</v>
      </c>
      <c r="AU82" s="100">
        <v>1</v>
      </c>
      <c r="AV82" s="100">
        <v>2</v>
      </c>
      <c r="AW82" s="100">
        <v>3</v>
      </c>
      <c r="AX82" s="100" t="s">
        <v>28</v>
      </c>
      <c r="AY82" s="100" t="s">
        <v>28</v>
      </c>
      <c r="AZ82" s="100" t="s">
        <v>28</v>
      </c>
      <c r="BA82" s="100" t="s">
        <v>28</v>
      </c>
      <c r="BB82" s="100" t="s">
        <v>28</v>
      </c>
      <c r="BC82" s="110" t="s">
        <v>235</v>
      </c>
      <c r="BD82" s="111">
        <v>901</v>
      </c>
      <c r="BE82" s="111">
        <v>1070</v>
      </c>
      <c r="BF82" s="111">
        <v>1019</v>
      </c>
      <c r="BQ82" s="52"/>
      <c r="CC82" s="4"/>
      <c r="CO82" s="4"/>
    </row>
    <row r="83" spans="1:93" x14ac:dyDescent="0.3">
      <c r="A83" s="10"/>
      <c r="B83" t="s">
        <v>197</v>
      </c>
      <c r="C83" s="100">
        <v>380</v>
      </c>
      <c r="D83" s="114">
        <v>3407</v>
      </c>
      <c r="E83" s="109">
        <v>0.16120478329999999</v>
      </c>
      <c r="F83" s="101">
        <v>0.12342863900000001</v>
      </c>
      <c r="G83" s="101">
        <v>0.21054256439999999</v>
      </c>
      <c r="H83" s="101">
        <v>6.4561270000000004E-11</v>
      </c>
      <c r="I83" s="103">
        <v>0.11153507479999999</v>
      </c>
      <c r="J83" s="101">
        <v>0.1008662199</v>
      </c>
      <c r="K83" s="101">
        <v>0.1233323995</v>
      </c>
      <c r="L83" s="101">
        <v>2.435085027</v>
      </c>
      <c r="M83" s="101">
        <v>1.8644560321999999</v>
      </c>
      <c r="N83" s="101">
        <v>3.1803587675</v>
      </c>
      <c r="O83" s="114">
        <v>384</v>
      </c>
      <c r="P83" s="114">
        <v>3509</v>
      </c>
      <c r="Q83" s="109">
        <v>0.14945847679999999</v>
      </c>
      <c r="R83" s="101">
        <v>0.1147669825</v>
      </c>
      <c r="S83" s="101">
        <v>0.19463643450000001</v>
      </c>
      <c r="T83" s="101">
        <v>5.2726550000000001E-11</v>
      </c>
      <c r="U83" s="103">
        <v>0.1094328869</v>
      </c>
      <c r="V83" s="101">
        <v>9.9017090099999996E-2</v>
      </c>
      <c r="W83" s="101">
        <v>0.12094434110000001</v>
      </c>
      <c r="X83" s="101">
        <v>2.4215310993000001</v>
      </c>
      <c r="Y83" s="101">
        <v>1.8594583817000001</v>
      </c>
      <c r="Z83" s="101">
        <v>3.1535058394000002</v>
      </c>
      <c r="AA83" s="114">
        <v>367</v>
      </c>
      <c r="AB83" s="114">
        <v>3609</v>
      </c>
      <c r="AC83" s="109">
        <v>0.13126533169999999</v>
      </c>
      <c r="AD83" s="101">
        <v>0.1008934212</v>
      </c>
      <c r="AE83" s="101">
        <v>0.17078008759999999</v>
      </c>
      <c r="AF83" s="101">
        <v>1.126939E-11</v>
      </c>
      <c r="AG83" s="103">
        <v>0.1016902189</v>
      </c>
      <c r="AH83" s="101">
        <v>9.1800875599999998E-2</v>
      </c>
      <c r="AI83" s="101">
        <v>0.1126449019</v>
      </c>
      <c r="AJ83" s="101">
        <v>2.4882202506</v>
      </c>
      <c r="AK83" s="101">
        <v>1.9125008148</v>
      </c>
      <c r="AL83" s="101">
        <v>3.2372483021999998</v>
      </c>
      <c r="AM83" s="101">
        <v>0.38095009540000002</v>
      </c>
      <c r="AN83" s="101">
        <v>0.87827291269999996</v>
      </c>
      <c r="AO83" s="101">
        <v>0.65694221939999997</v>
      </c>
      <c r="AP83" s="101">
        <v>1.1741722277</v>
      </c>
      <c r="AQ83" s="101">
        <v>0.61384963449999996</v>
      </c>
      <c r="AR83" s="101">
        <v>0.92713425540000005</v>
      </c>
      <c r="AS83" s="101">
        <v>0.69105832190000005</v>
      </c>
      <c r="AT83" s="101">
        <v>1.2438572842</v>
      </c>
      <c r="AU83" s="100">
        <v>1</v>
      </c>
      <c r="AV83" s="100">
        <v>2</v>
      </c>
      <c r="AW83" s="100">
        <v>3</v>
      </c>
      <c r="AX83" s="100" t="s">
        <v>28</v>
      </c>
      <c r="AY83" s="100" t="s">
        <v>28</v>
      </c>
      <c r="AZ83" s="100" t="s">
        <v>28</v>
      </c>
      <c r="BA83" s="100" t="s">
        <v>28</v>
      </c>
      <c r="BB83" s="100" t="s">
        <v>28</v>
      </c>
      <c r="BC83" s="110" t="s">
        <v>235</v>
      </c>
      <c r="BD83" s="111">
        <v>380</v>
      </c>
      <c r="BE83" s="111">
        <v>384</v>
      </c>
      <c r="BF83" s="111">
        <v>367</v>
      </c>
      <c r="BQ83" s="52"/>
      <c r="CC83" s="4"/>
      <c r="CO83" s="4"/>
    </row>
    <row r="84" spans="1:93" s="3" customFormat="1" x14ac:dyDescent="0.3">
      <c r="A84" s="10" t="s">
        <v>241</v>
      </c>
      <c r="B84" s="3" t="s">
        <v>98</v>
      </c>
      <c r="C84" s="106">
        <v>1926</v>
      </c>
      <c r="D84" s="113">
        <v>46314</v>
      </c>
      <c r="E84" s="102">
        <v>4.5808626700000001E-2</v>
      </c>
      <c r="F84" s="107">
        <v>3.60154663E-2</v>
      </c>
      <c r="G84" s="107">
        <v>5.8264698300000001E-2</v>
      </c>
      <c r="H84" s="107">
        <v>2.6950536E-3</v>
      </c>
      <c r="I84" s="108">
        <v>4.1585697599999999E-2</v>
      </c>
      <c r="J84" s="107">
        <v>3.9769336500000002E-2</v>
      </c>
      <c r="K84" s="107">
        <v>4.34850164E-2</v>
      </c>
      <c r="L84" s="107">
        <v>0.69196396459999998</v>
      </c>
      <c r="M84" s="107">
        <v>0.54403300580000002</v>
      </c>
      <c r="N84" s="107">
        <v>0.8801196308</v>
      </c>
      <c r="O84" s="113">
        <v>2362</v>
      </c>
      <c r="P84" s="113">
        <v>61324</v>
      </c>
      <c r="Q84" s="102">
        <v>4.2567920099999997E-2</v>
      </c>
      <c r="R84" s="107">
        <v>3.3511949999999999E-2</v>
      </c>
      <c r="S84" s="107">
        <v>5.4071094600000001E-2</v>
      </c>
      <c r="T84" s="107">
        <v>2.3332537999999998E-3</v>
      </c>
      <c r="U84" s="108">
        <v>3.8516730800000003E-2</v>
      </c>
      <c r="V84" s="107">
        <v>3.6994327E-2</v>
      </c>
      <c r="W84" s="107">
        <v>4.0101785100000002E-2</v>
      </c>
      <c r="X84" s="107">
        <v>0.6896868249</v>
      </c>
      <c r="Y84" s="107">
        <v>0.54296170389999998</v>
      </c>
      <c r="Z84" s="107">
        <v>0.87606163199999998</v>
      </c>
      <c r="AA84" s="113">
        <v>2362</v>
      </c>
      <c r="AB84" s="113">
        <v>69965</v>
      </c>
      <c r="AC84" s="102">
        <v>3.6095095200000003E-2</v>
      </c>
      <c r="AD84" s="107">
        <v>2.8425815300000001E-2</v>
      </c>
      <c r="AE84" s="107">
        <v>4.5833545599999997E-2</v>
      </c>
      <c r="AF84" s="107">
        <v>1.8459367000000001E-3</v>
      </c>
      <c r="AG84" s="108">
        <v>3.3759736999999998E-2</v>
      </c>
      <c r="AH84" s="107">
        <v>3.2425357100000003E-2</v>
      </c>
      <c r="AI84" s="107">
        <v>3.5149029800000002E-2</v>
      </c>
      <c r="AJ84" s="107">
        <v>0.68420614729999996</v>
      </c>
      <c r="AK84" s="107">
        <v>0.53882992740000002</v>
      </c>
      <c r="AL84" s="107">
        <v>0.86880484599999996</v>
      </c>
      <c r="AM84" s="107">
        <v>0.18553773539999999</v>
      </c>
      <c r="AN84" s="107">
        <v>0.84794124689999995</v>
      </c>
      <c r="AO84" s="107">
        <v>0.66422420959999995</v>
      </c>
      <c r="AP84" s="107">
        <v>1.0824723758000001</v>
      </c>
      <c r="AQ84" s="107">
        <v>0.5585580202</v>
      </c>
      <c r="AR84" s="107">
        <v>0.92925553859999999</v>
      </c>
      <c r="AS84" s="107">
        <v>0.72673066559999999</v>
      </c>
      <c r="AT84" s="107">
        <v>1.1882199237</v>
      </c>
      <c r="AU84" s="106">
        <v>1</v>
      </c>
      <c r="AV84" s="106">
        <v>2</v>
      </c>
      <c r="AW84" s="106">
        <v>3</v>
      </c>
      <c r="AX84" s="106" t="s">
        <v>28</v>
      </c>
      <c r="AY84" s="106" t="s">
        <v>28</v>
      </c>
      <c r="AZ84" s="106" t="s">
        <v>28</v>
      </c>
      <c r="BA84" s="106" t="s">
        <v>28</v>
      </c>
      <c r="BB84" s="106" t="s">
        <v>28</v>
      </c>
      <c r="BC84" s="104" t="s">
        <v>235</v>
      </c>
      <c r="BD84" s="105">
        <v>1926</v>
      </c>
      <c r="BE84" s="105">
        <v>2362</v>
      </c>
      <c r="BF84" s="105">
        <v>2362</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100">
        <v>1583</v>
      </c>
      <c r="D85" s="114">
        <v>33608</v>
      </c>
      <c r="E85" s="109">
        <v>4.6312623300000001E-2</v>
      </c>
      <c r="F85" s="101">
        <v>3.6405992399999997E-2</v>
      </c>
      <c r="G85" s="101">
        <v>5.8915000799999999E-2</v>
      </c>
      <c r="H85" s="101">
        <v>3.6204294999999998E-3</v>
      </c>
      <c r="I85" s="103">
        <v>4.7101880499999998E-2</v>
      </c>
      <c r="J85" s="101">
        <v>4.4837795200000002E-2</v>
      </c>
      <c r="K85" s="101">
        <v>4.9480290900000001E-2</v>
      </c>
      <c r="L85" s="101">
        <v>0.69957710370000004</v>
      </c>
      <c r="M85" s="101">
        <v>0.54993211259999997</v>
      </c>
      <c r="N85" s="101">
        <v>0.88994279990000003</v>
      </c>
      <c r="O85" s="114">
        <v>1640</v>
      </c>
      <c r="P85" s="114">
        <v>35505</v>
      </c>
      <c r="Q85" s="109">
        <v>4.2535255000000001E-2</v>
      </c>
      <c r="R85" s="101">
        <v>3.3440523799999997E-2</v>
      </c>
      <c r="S85" s="101">
        <v>5.4103456500000001E-2</v>
      </c>
      <c r="T85" s="101">
        <v>2.4202641000000001E-3</v>
      </c>
      <c r="U85" s="103">
        <v>4.6190677399999998E-2</v>
      </c>
      <c r="V85" s="101">
        <v>4.40083826E-2</v>
      </c>
      <c r="W85" s="101">
        <v>4.8481188199999997E-2</v>
      </c>
      <c r="X85" s="101">
        <v>0.68915758500000002</v>
      </c>
      <c r="Y85" s="101">
        <v>0.54180445330000004</v>
      </c>
      <c r="Z85" s="101">
        <v>0.87658596030000002</v>
      </c>
      <c r="AA85" s="114">
        <v>1547</v>
      </c>
      <c r="AB85" s="114">
        <v>35230</v>
      </c>
      <c r="AC85" s="109">
        <v>3.7771438999999997E-2</v>
      </c>
      <c r="AD85" s="101">
        <v>2.96777981E-2</v>
      </c>
      <c r="AE85" s="101">
        <v>4.8072353700000001E-2</v>
      </c>
      <c r="AF85" s="101">
        <v>6.6200794000000002E-3</v>
      </c>
      <c r="AG85" s="103">
        <v>4.3911439099999998E-2</v>
      </c>
      <c r="AH85" s="101">
        <v>4.1776896700000003E-2</v>
      </c>
      <c r="AI85" s="101">
        <v>4.61550435E-2</v>
      </c>
      <c r="AJ85" s="101">
        <v>0.71598234090000001</v>
      </c>
      <c r="AK85" s="101">
        <v>0.56256208100000005</v>
      </c>
      <c r="AL85" s="101">
        <v>0.91124291840000005</v>
      </c>
      <c r="AM85" s="101">
        <v>0.3473597746</v>
      </c>
      <c r="AN85" s="101">
        <v>0.88800311620000005</v>
      </c>
      <c r="AO85" s="101">
        <v>0.69314398690000001</v>
      </c>
      <c r="AP85" s="101">
        <v>1.1376417443</v>
      </c>
      <c r="AQ85" s="101">
        <v>0.50010232710000002</v>
      </c>
      <c r="AR85" s="101">
        <v>0.91843761079999997</v>
      </c>
      <c r="AS85" s="101">
        <v>0.71721934109999996</v>
      </c>
      <c r="AT85" s="101">
        <v>1.1761083347000001</v>
      </c>
      <c r="AU85" s="100">
        <v>1</v>
      </c>
      <c r="AV85" s="100">
        <v>2</v>
      </c>
      <c r="AW85" s="100" t="s">
        <v>28</v>
      </c>
      <c r="AX85" s="100" t="s">
        <v>28</v>
      </c>
      <c r="AY85" s="100" t="s">
        <v>28</v>
      </c>
      <c r="AZ85" s="100" t="s">
        <v>28</v>
      </c>
      <c r="BA85" s="100" t="s">
        <v>28</v>
      </c>
      <c r="BB85" s="100" t="s">
        <v>28</v>
      </c>
      <c r="BC85" s="110" t="s">
        <v>181</v>
      </c>
      <c r="BD85" s="111">
        <v>1583</v>
      </c>
      <c r="BE85" s="111">
        <v>1640</v>
      </c>
      <c r="BF85" s="111">
        <v>1547</v>
      </c>
    </row>
    <row r="86" spans="1:93" x14ac:dyDescent="0.3">
      <c r="A86" s="10"/>
      <c r="B86" t="s">
        <v>100</v>
      </c>
      <c r="C86" s="100">
        <v>1939</v>
      </c>
      <c r="D86" s="114">
        <v>36656</v>
      </c>
      <c r="E86" s="109">
        <v>4.96116822E-2</v>
      </c>
      <c r="F86" s="101">
        <v>3.9042510799999999E-2</v>
      </c>
      <c r="G86" s="101">
        <v>6.3042027E-2</v>
      </c>
      <c r="H86" s="101">
        <v>1.8277346E-2</v>
      </c>
      <c r="I86" s="103">
        <v>5.2897206500000002E-2</v>
      </c>
      <c r="J86" s="101">
        <v>5.0594373099999999E-2</v>
      </c>
      <c r="K86" s="101">
        <v>5.5304854700000003E-2</v>
      </c>
      <c r="L86" s="101">
        <v>0.74941116569999999</v>
      </c>
      <c r="M86" s="101">
        <v>0.58975814100000001</v>
      </c>
      <c r="N86" s="101">
        <v>0.95228375190000003</v>
      </c>
      <c r="O86" s="114">
        <v>2071</v>
      </c>
      <c r="P86" s="114">
        <v>37614</v>
      </c>
      <c r="Q86" s="109">
        <v>4.82929047E-2</v>
      </c>
      <c r="R86" s="101">
        <v>3.8016150999999998E-2</v>
      </c>
      <c r="S86" s="101">
        <v>6.1347732000000002E-2</v>
      </c>
      <c r="T86" s="101">
        <v>4.44728598E-2</v>
      </c>
      <c r="U86" s="103">
        <v>5.5059286399999997E-2</v>
      </c>
      <c r="V86" s="101">
        <v>5.2738313799999999E-2</v>
      </c>
      <c r="W86" s="101">
        <v>5.7482403299999998E-2</v>
      </c>
      <c r="X86" s="101">
        <v>0.78244321130000005</v>
      </c>
      <c r="Y86" s="101">
        <v>0.6159389139</v>
      </c>
      <c r="Z86" s="101">
        <v>0.99395794780000002</v>
      </c>
      <c r="AA86" s="114">
        <v>1985</v>
      </c>
      <c r="AB86" s="114">
        <v>40116</v>
      </c>
      <c r="AC86" s="109">
        <v>4.19405661E-2</v>
      </c>
      <c r="AD86" s="101">
        <v>3.30000706E-2</v>
      </c>
      <c r="AE86" s="101">
        <v>5.3303252199999998E-2</v>
      </c>
      <c r="AF86" s="101">
        <v>6.0738191400000002E-2</v>
      </c>
      <c r="AG86" s="103">
        <v>4.9481503599999997E-2</v>
      </c>
      <c r="AH86" s="101">
        <v>4.7351927699999997E-2</v>
      </c>
      <c r="AI86" s="101">
        <v>5.1706853800000001E-2</v>
      </c>
      <c r="AJ86" s="101">
        <v>0.79501087290000005</v>
      </c>
      <c r="AK86" s="101">
        <v>0.62553793059999996</v>
      </c>
      <c r="AL86" s="101">
        <v>1.0103980223</v>
      </c>
      <c r="AM86" s="101">
        <v>0.25945584020000001</v>
      </c>
      <c r="AN86" s="101">
        <v>0.86846228069999998</v>
      </c>
      <c r="AO86" s="101">
        <v>0.67966814060000003</v>
      </c>
      <c r="AP86" s="101">
        <v>1.1096985248</v>
      </c>
      <c r="AQ86" s="101">
        <v>0.82933214649999998</v>
      </c>
      <c r="AR86" s="101">
        <v>0.97341800310000004</v>
      </c>
      <c r="AS86" s="101">
        <v>0.76192350789999996</v>
      </c>
      <c r="AT86" s="101">
        <v>1.2436190758000001</v>
      </c>
      <c r="AU86" s="100" t="s">
        <v>28</v>
      </c>
      <c r="AV86" s="100" t="s">
        <v>28</v>
      </c>
      <c r="AW86" s="100" t="s">
        <v>28</v>
      </c>
      <c r="AX86" s="100" t="s">
        <v>28</v>
      </c>
      <c r="AY86" s="100" t="s">
        <v>28</v>
      </c>
      <c r="AZ86" s="100" t="s">
        <v>28</v>
      </c>
      <c r="BA86" s="100" t="s">
        <v>28</v>
      </c>
      <c r="BB86" s="100" t="s">
        <v>28</v>
      </c>
      <c r="BC86" s="110" t="s">
        <v>28</v>
      </c>
      <c r="BD86" s="111">
        <v>1939</v>
      </c>
      <c r="BE86" s="111">
        <v>2071</v>
      </c>
      <c r="BF86" s="111">
        <v>1985</v>
      </c>
    </row>
    <row r="87" spans="1:93" x14ac:dyDescent="0.3">
      <c r="A87" s="10"/>
      <c r="B87" t="s">
        <v>101</v>
      </c>
      <c r="C87" s="100">
        <v>2007</v>
      </c>
      <c r="D87" s="114">
        <v>42753</v>
      </c>
      <c r="E87" s="109">
        <v>4.9975414699999998E-2</v>
      </c>
      <c r="F87" s="101">
        <v>3.93106056E-2</v>
      </c>
      <c r="G87" s="101">
        <v>6.3533543499999998E-2</v>
      </c>
      <c r="H87" s="101">
        <v>2.1689200400000001E-2</v>
      </c>
      <c r="I87" s="103">
        <v>4.6944074099999997E-2</v>
      </c>
      <c r="J87" s="101">
        <v>4.4934566299999999E-2</v>
      </c>
      <c r="K87" s="101">
        <v>4.9043448699999999E-2</v>
      </c>
      <c r="L87" s="101">
        <v>0.75490553959999995</v>
      </c>
      <c r="M87" s="101">
        <v>0.5938078577</v>
      </c>
      <c r="N87" s="101">
        <v>0.9597083743</v>
      </c>
      <c r="O87" s="114">
        <v>2169</v>
      </c>
      <c r="P87" s="114">
        <v>47647</v>
      </c>
      <c r="Q87" s="109">
        <v>4.5973149499999998E-2</v>
      </c>
      <c r="R87" s="101">
        <v>3.6195334699999998E-2</v>
      </c>
      <c r="S87" s="101">
        <v>5.83923451E-2</v>
      </c>
      <c r="T87" s="101">
        <v>1.57647393E-2</v>
      </c>
      <c r="U87" s="103">
        <v>4.5522278399999998E-2</v>
      </c>
      <c r="V87" s="101">
        <v>4.3646265199999999E-2</v>
      </c>
      <c r="W87" s="101">
        <v>4.7478926900000003E-2</v>
      </c>
      <c r="X87" s="101">
        <v>0.74485846219999996</v>
      </c>
      <c r="Y87" s="101">
        <v>0.58643798879999998</v>
      </c>
      <c r="Z87" s="101">
        <v>0.94607467329999995</v>
      </c>
      <c r="AA87" s="114">
        <v>2093</v>
      </c>
      <c r="AB87" s="114">
        <v>53586</v>
      </c>
      <c r="AC87" s="109">
        <v>3.8436283100000003E-2</v>
      </c>
      <c r="AD87" s="101">
        <v>3.0258017200000001E-2</v>
      </c>
      <c r="AE87" s="101">
        <v>4.8825005599999999E-2</v>
      </c>
      <c r="AF87" s="101">
        <v>9.4826808000000005E-3</v>
      </c>
      <c r="AG87" s="103">
        <v>3.9058709400000002E-2</v>
      </c>
      <c r="AH87" s="101">
        <v>3.7420717700000002E-2</v>
      </c>
      <c r="AI87" s="101">
        <v>4.0768399699999999E-2</v>
      </c>
      <c r="AJ87" s="101">
        <v>0.72858489599999998</v>
      </c>
      <c r="AK87" s="101">
        <v>0.57356051429999999</v>
      </c>
      <c r="AL87" s="101">
        <v>0.92550992860000003</v>
      </c>
      <c r="AM87" s="101">
        <v>0.15118088199999999</v>
      </c>
      <c r="AN87" s="101">
        <v>0.83605938639999999</v>
      </c>
      <c r="AO87" s="101">
        <v>0.65471751960000002</v>
      </c>
      <c r="AP87" s="101">
        <v>1.0676288271000001</v>
      </c>
      <c r="AQ87" s="101">
        <v>0.50476668660000001</v>
      </c>
      <c r="AR87" s="101">
        <v>0.91991531800000004</v>
      </c>
      <c r="AS87" s="101">
        <v>0.71981868299999996</v>
      </c>
      <c r="AT87" s="101">
        <v>1.1756352151</v>
      </c>
      <c r="AU87" s="100" t="s">
        <v>28</v>
      </c>
      <c r="AV87" s="100" t="s">
        <v>28</v>
      </c>
      <c r="AW87" s="100" t="s">
        <v>28</v>
      </c>
      <c r="AX87" s="100" t="s">
        <v>28</v>
      </c>
      <c r="AY87" s="100" t="s">
        <v>28</v>
      </c>
      <c r="AZ87" s="100" t="s">
        <v>28</v>
      </c>
      <c r="BA87" s="100" t="s">
        <v>28</v>
      </c>
      <c r="BB87" s="100" t="s">
        <v>28</v>
      </c>
      <c r="BC87" s="110" t="s">
        <v>28</v>
      </c>
      <c r="BD87" s="111">
        <v>2007</v>
      </c>
      <c r="BE87" s="111">
        <v>2169</v>
      </c>
      <c r="BF87" s="111">
        <v>2093</v>
      </c>
    </row>
    <row r="88" spans="1:93" x14ac:dyDescent="0.3">
      <c r="A88" s="10"/>
      <c r="B88" t="s">
        <v>102</v>
      </c>
      <c r="C88" s="100">
        <v>900</v>
      </c>
      <c r="D88" s="114">
        <v>15597</v>
      </c>
      <c r="E88" s="109">
        <v>5.2665272300000003E-2</v>
      </c>
      <c r="F88" s="101">
        <v>4.11723451E-2</v>
      </c>
      <c r="G88" s="101">
        <v>6.7366357200000004E-2</v>
      </c>
      <c r="H88" s="101">
        <v>6.8602936599999997E-2</v>
      </c>
      <c r="I88" s="103">
        <v>5.77034045E-2</v>
      </c>
      <c r="J88" s="101">
        <v>5.4054026800000002E-2</v>
      </c>
      <c r="K88" s="101">
        <v>6.1599164599999999E-2</v>
      </c>
      <c r="L88" s="101">
        <v>0.79553728680000002</v>
      </c>
      <c r="M88" s="101">
        <v>0.62193043510000001</v>
      </c>
      <c r="N88" s="101">
        <v>1.0176050873</v>
      </c>
      <c r="O88" s="114">
        <v>1014</v>
      </c>
      <c r="P88" s="114">
        <v>16759</v>
      </c>
      <c r="Q88" s="109">
        <v>5.6290411200000001E-2</v>
      </c>
      <c r="R88" s="101">
        <v>4.4062694800000003E-2</v>
      </c>
      <c r="S88" s="101">
        <v>7.1911407299999994E-2</v>
      </c>
      <c r="T88" s="101">
        <v>0.46111620879999998</v>
      </c>
      <c r="U88" s="103">
        <v>6.0504803400000001E-2</v>
      </c>
      <c r="V88" s="101">
        <v>5.6893016900000003E-2</v>
      </c>
      <c r="W88" s="101">
        <v>6.4345879999999994E-2</v>
      </c>
      <c r="X88" s="101">
        <v>0.91201907240000002</v>
      </c>
      <c r="Y88" s="101">
        <v>0.71390521380000005</v>
      </c>
      <c r="Z88" s="101">
        <v>1.1651109591</v>
      </c>
      <c r="AA88" s="114">
        <v>944</v>
      </c>
      <c r="AB88" s="114">
        <v>16525</v>
      </c>
      <c r="AC88" s="109">
        <v>5.14336393E-2</v>
      </c>
      <c r="AD88" s="101">
        <v>4.0237286099999998E-2</v>
      </c>
      <c r="AE88" s="101">
        <v>6.5745469099999995E-2</v>
      </c>
      <c r="AF88" s="101">
        <v>0.83954995160000001</v>
      </c>
      <c r="AG88" s="103">
        <v>5.7125567299999999E-2</v>
      </c>
      <c r="AH88" s="101">
        <v>5.3595246899999997E-2</v>
      </c>
      <c r="AI88" s="101">
        <v>6.0888430100000002E-2</v>
      </c>
      <c r="AJ88" s="101">
        <v>0.97495828650000005</v>
      </c>
      <c r="AK88" s="101">
        <v>0.76272408589999996</v>
      </c>
      <c r="AL88" s="101">
        <v>1.2462483852999999</v>
      </c>
      <c r="AM88" s="101">
        <v>0.48992307190000001</v>
      </c>
      <c r="AN88" s="101">
        <v>0.91371937430000005</v>
      </c>
      <c r="AO88" s="101">
        <v>0.70724539050000002</v>
      </c>
      <c r="AP88" s="101">
        <v>1.1804715961000001</v>
      </c>
      <c r="AQ88" s="101">
        <v>0.61142712659999998</v>
      </c>
      <c r="AR88" s="101">
        <v>1.0688335743999999</v>
      </c>
      <c r="AS88" s="101">
        <v>0.82675625149999998</v>
      </c>
      <c r="AT88" s="101">
        <v>1.3817920427999999</v>
      </c>
      <c r="AU88" s="100" t="s">
        <v>28</v>
      </c>
      <c r="AV88" s="100" t="s">
        <v>28</v>
      </c>
      <c r="AW88" s="100" t="s">
        <v>28</v>
      </c>
      <c r="AX88" s="100" t="s">
        <v>28</v>
      </c>
      <c r="AY88" s="100" t="s">
        <v>28</v>
      </c>
      <c r="AZ88" s="100" t="s">
        <v>28</v>
      </c>
      <c r="BA88" s="100" t="s">
        <v>28</v>
      </c>
      <c r="BB88" s="100" t="s">
        <v>28</v>
      </c>
      <c r="BC88" s="110" t="s">
        <v>28</v>
      </c>
      <c r="BD88" s="111">
        <v>900</v>
      </c>
      <c r="BE88" s="111">
        <v>1014</v>
      </c>
      <c r="BF88" s="111">
        <v>944</v>
      </c>
    </row>
    <row r="89" spans="1:93" x14ac:dyDescent="0.3">
      <c r="A89" s="10"/>
      <c r="B89" t="s">
        <v>150</v>
      </c>
      <c r="C89" s="100">
        <v>1892</v>
      </c>
      <c r="D89" s="114">
        <v>40150</v>
      </c>
      <c r="E89" s="109">
        <v>4.73067052E-2</v>
      </c>
      <c r="F89" s="101">
        <v>3.7217839099999997E-2</v>
      </c>
      <c r="G89" s="101">
        <v>6.0130421699999999E-2</v>
      </c>
      <c r="H89" s="101">
        <v>6.0354635999999998E-3</v>
      </c>
      <c r="I89" s="103">
        <v>4.7123287700000002E-2</v>
      </c>
      <c r="J89" s="101">
        <v>4.5047058600000002E-2</v>
      </c>
      <c r="K89" s="101">
        <v>4.92952106E-2</v>
      </c>
      <c r="L89" s="101">
        <v>0.71459324700000004</v>
      </c>
      <c r="M89" s="101">
        <v>0.56219549290000004</v>
      </c>
      <c r="N89" s="101">
        <v>0.90830238789999995</v>
      </c>
      <c r="O89" s="114">
        <v>2221</v>
      </c>
      <c r="P89" s="114">
        <v>43755</v>
      </c>
      <c r="Q89" s="109">
        <v>4.6343762900000002E-2</v>
      </c>
      <c r="R89" s="101">
        <v>3.6500436999999997E-2</v>
      </c>
      <c r="S89" s="101">
        <v>5.8841606800000001E-2</v>
      </c>
      <c r="T89" s="101">
        <v>1.8667988999999999E-2</v>
      </c>
      <c r="U89" s="103">
        <v>5.0759913199999999E-2</v>
      </c>
      <c r="V89" s="101">
        <v>4.8692176900000002E-2</v>
      </c>
      <c r="W89" s="101">
        <v>5.2915456800000003E-2</v>
      </c>
      <c r="X89" s="101">
        <v>0.75086315319999997</v>
      </c>
      <c r="Y89" s="101">
        <v>0.59138126619999998</v>
      </c>
      <c r="Z89" s="101">
        <v>0.9533536266</v>
      </c>
      <c r="AA89" s="114">
        <v>2041</v>
      </c>
      <c r="AB89" s="114">
        <v>44935</v>
      </c>
      <c r="AC89" s="109">
        <v>4.0123437999999997E-2</v>
      </c>
      <c r="AD89" s="101">
        <v>3.1577028100000001E-2</v>
      </c>
      <c r="AE89" s="101">
        <v>5.0982957299999999E-2</v>
      </c>
      <c r="AF89" s="101">
        <v>2.5123931700000001E-2</v>
      </c>
      <c r="AG89" s="103">
        <v>4.5421163899999999E-2</v>
      </c>
      <c r="AH89" s="101">
        <v>4.3492758899999998E-2</v>
      </c>
      <c r="AI89" s="101">
        <v>4.7435071600000003E-2</v>
      </c>
      <c r="AJ89" s="101">
        <v>0.76056601989999995</v>
      </c>
      <c r="AK89" s="101">
        <v>0.59856322900000003</v>
      </c>
      <c r="AL89" s="101">
        <v>0.96641531329999997</v>
      </c>
      <c r="AM89" s="101">
        <v>0.2477809664</v>
      </c>
      <c r="AN89" s="101">
        <v>0.86577859580000005</v>
      </c>
      <c r="AO89" s="101">
        <v>0.67804667249999995</v>
      </c>
      <c r="AP89" s="101">
        <v>1.1054881725000001</v>
      </c>
      <c r="AQ89" s="101">
        <v>0.86918902149999999</v>
      </c>
      <c r="AR89" s="101">
        <v>0.97964469710000002</v>
      </c>
      <c r="AS89" s="101">
        <v>0.7669652589</v>
      </c>
      <c r="AT89" s="101">
        <v>1.2513001356</v>
      </c>
      <c r="AU89" s="100" t="s">
        <v>28</v>
      </c>
      <c r="AV89" s="100" t="s">
        <v>28</v>
      </c>
      <c r="AW89" s="100" t="s">
        <v>28</v>
      </c>
      <c r="AX89" s="100" t="s">
        <v>28</v>
      </c>
      <c r="AY89" s="100" t="s">
        <v>28</v>
      </c>
      <c r="AZ89" s="100" t="s">
        <v>28</v>
      </c>
      <c r="BA89" s="100" t="s">
        <v>28</v>
      </c>
      <c r="BB89" s="100" t="s">
        <v>28</v>
      </c>
      <c r="BC89" s="110" t="s">
        <v>28</v>
      </c>
      <c r="BD89" s="111">
        <v>1892</v>
      </c>
      <c r="BE89" s="111">
        <v>2221</v>
      </c>
      <c r="BF89" s="111">
        <v>2041</v>
      </c>
    </row>
    <row r="90" spans="1:93" x14ac:dyDescent="0.3">
      <c r="A90" s="10"/>
      <c r="B90" t="s">
        <v>151</v>
      </c>
      <c r="C90" s="100">
        <v>1596</v>
      </c>
      <c r="D90" s="114">
        <v>27436</v>
      </c>
      <c r="E90" s="109">
        <v>5.5720586400000001E-2</v>
      </c>
      <c r="F90" s="101">
        <v>4.3777804500000003E-2</v>
      </c>
      <c r="G90" s="101">
        <v>7.0921412899999994E-2</v>
      </c>
      <c r="H90" s="101">
        <v>0.16141835290000001</v>
      </c>
      <c r="I90" s="103">
        <v>5.81717452E-2</v>
      </c>
      <c r="J90" s="101">
        <v>5.5386689000000003E-2</v>
      </c>
      <c r="K90" s="101">
        <v>6.1096844599999998E-2</v>
      </c>
      <c r="L90" s="101">
        <v>0.84168945149999996</v>
      </c>
      <c r="M90" s="101">
        <v>0.66128730280000003</v>
      </c>
      <c r="N90" s="101">
        <v>1.0713061174</v>
      </c>
      <c r="O90" s="114">
        <v>1661</v>
      </c>
      <c r="P90" s="114">
        <v>28839</v>
      </c>
      <c r="Q90" s="109">
        <v>5.2445819599999999E-2</v>
      </c>
      <c r="R90" s="101">
        <v>4.1225554900000003E-2</v>
      </c>
      <c r="S90" s="101">
        <v>6.6719878100000005E-2</v>
      </c>
      <c r="T90" s="101">
        <v>0.18489646479999999</v>
      </c>
      <c r="U90" s="103">
        <v>5.7595617000000002E-2</v>
      </c>
      <c r="V90" s="101">
        <v>5.4891336499999999E-2</v>
      </c>
      <c r="W90" s="101">
        <v>6.0433126900000002E-2</v>
      </c>
      <c r="X90" s="101">
        <v>0.84972887409999998</v>
      </c>
      <c r="Y90" s="101">
        <v>0.66793777980000002</v>
      </c>
      <c r="Z90" s="101">
        <v>1.0809976337</v>
      </c>
      <c r="AA90" s="114">
        <v>1355</v>
      </c>
      <c r="AB90" s="114">
        <v>28973</v>
      </c>
      <c r="AC90" s="109">
        <v>4.3314769500000003E-2</v>
      </c>
      <c r="AD90" s="101">
        <v>3.3986133600000003E-2</v>
      </c>
      <c r="AE90" s="101">
        <v>5.52039629E-2</v>
      </c>
      <c r="AF90" s="101">
        <v>0.11110722169999999</v>
      </c>
      <c r="AG90" s="103">
        <v>4.6767680300000003E-2</v>
      </c>
      <c r="AH90" s="101">
        <v>4.4342670000000001E-2</v>
      </c>
      <c r="AI90" s="101">
        <v>4.9325309400000003E-2</v>
      </c>
      <c r="AJ90" s="101">
        <v>0.82105979780000005</v>
      </c>
      <c r="AK90" s="101">
        <v>0.64422940049999999</v>
      </c>
      <c r="AL90" s="101">
        <v>1.0464272370000001</v>
      </c>
      <c r="AM90" s="101">
        <v>0.1325511573</v>
      </c>
      <c r="AN90" s="101">
        <v>0.82589555989999996</v>
      </c>
      <c r="AO90" s="101">
        <v>0.64368457820000002</v>
      </c>
      <c r="AP90" s="101">
        <v>1.0596859065999999</v>
      </c>
      <c r="AQ90" s="101">
        <v>0.63215607959999998</v>
      </c>
      <c r="AR90" s="101">
        <v>0.94122878050000003</v>
      </c>
      <c r="AS90" s="101">
        <v>0.73450192680000004</v>
      </c>
      <c r="AT90" s="101">
        <v>1.2061392691999999</v>
      </c>
      <c r="AU90" s="100" t="s">
        <v>28</v>
      </c>
      <c r="AV90" s="100" t="s">
        <v>28</v>
      </c>
      <c r="AW90" s="100" t="s">
        <v>28</v>
      </c>
      <c r="AX90" s="100" t="s">
        <v>28</v>
      </c>
      <c r="AY90" s="100" t="s">
        <v>28</v>
      </c>
      <c r="AZ90" s="100" t="s">
        <v>28</v>
      </c>
      <c r="BA90" s="100" t="s">
        <v>28</v>
      </c>
      <c r="BB90" s="100" t="s">
        <v>28</v>
      </c>
      <c r="BC90" s="110" t="s">
        <v>28</v>
      </c>
      <c r="BD90" s="111">
        <v>1596</v>
      </c>
      <c r="BE90" s="111">
        <v>1661</v>
      </c>
      <c r="BF90" s="111">
        <v>1355</v>
      </c>
    </row>
    <row r="91" spans="1:93" x14ac:dyDescent="0.3">
      <c r="A91" s="10"/>
      <c r="B91" t="s">
        <v>103</v>
      </c>
      <c r="C91" s="100">
        <v>1890</v>
      </c>
      <c r="D91" s="114">
        <v>36632</v>
      </c>
      <c r="E91" s="109">
        <v>5.55261331E-2</v>
      </c>
      <c r="F91" s="101">
        <v>4.3665634500000002E-2</v>
      </c>
      <c r="G91" s="101">
        <v>7.0608191000000001E-2</v>
      </c>
      <c r="H91" s="101">
        <v>0.15149995929999999</v>
      </c>
      <c r="I91" s="103">
        <v>5.1594234500000002E-2</v>
      </c>
      <c r="J91" s="101">
        <v>4.9319842199999998E-2</v>
      </c>
      <c r="K91" s="101">
        <v>5.39735109E-2</v>
      </c>
      <c r="L91" s="101">
        <v>0.83875212980000002</v>
      </c>
      <c r="M91" s="101">
        <v>0.65959291310000001</v>
      </c>
      <c r="N91" s="101">
        <v>1.0665747329999999</v>
      </c>
      <c r="O91" s="114">
        <v>2003</v>
      </c>
      <c r="P91" s="114">
        <v>39916</v>
      </c>
      <c r="Q91" s="109">
        <v>5.18220889E-2</v>
      </c>
      <c r="R91" s="101">
        <v>4.0794322199999997E-2</v>
      </c>
      <c r="S91" s="101">
        <v>6.5830947799999998E-2</v>
      </c>
      <c r="T91" s="101">
        <v>0.15218442679999999</v>
      </c>
      <c r="U91" s="103">
        <v>5.0180378800000001E-2</v>
      </c>
      <c r="V91" s="101">
        <v>4.8030239199999998E-2</v>
      </c>
      <c r="W91" s="101">
        <v>5.2426772400000002E-2</v>
      </c>
      <c r="X91" s="101">
        <v>0.83962316889999999</v>
      </c>
      <c r="Y91" s="101">
        <v>0.66095093469999999</v>
      </c>
      <c r="Z91" s="101">
        <v>1.0665951566</v>
      </c>
      <c r="AA91" s="114">
        <v>1950</v>
      </c>
      <c r="AB91" s="114">
        <v>44176</v>
      </c>
      <c r="AC91" s="109">
        <v>4.5261336999999999E-2</v>
      </c>
      <c r="AD91" s="101">
        <v>3.5619216400000001E-2</v>
      </c>
      <c r="AE91" s="101">
        <v>5.7513579299999999E-2</v>
      </c>
      <c r="AF91" s="101">
        <v>0.2100727074</v>
      </c>
      <c r="AG91" s="103">
        <v>4.4141615400000001E-2</v>
      </c>
      <c r="AH91" s="101">
        <v>4.2225257099999997E-2</v>
      </c>
      <c r="AI91" s="101">
        <v>4.6144945899999998E-2</v>
      </c>
      <c r="AJ91" s="101">
        <v>0.8579582577</v>
      </c>
      <c r="AK91" s="101">
        <v>0.67518555260000002</v>
      </c>
      <c r="AL91" s="101">
        <v>1.0902075276000001</v>
      </c>
      <c r="AM91" s="101">
        <v>0.27877785259999999</v>
      </c>
      <c r="AN91" s="101">
        <v>0.87339854429999997</v>
      </c>
      <c r="AO91" s="101">
        <v>0.68364120149999996</v>
      </c>
      <c r="AP91" s="101">
        <v>1.1158265703000001</v>
      </c>
      <c r="AQ91" s="101">
        <v>0.58178978780000001</v>
      </c>
      <c r="AR91" s="101">
        <v>0.9332918751</v>
      </c>
      <c r="AS91" s="101">
        <v>0.72999936659999998</v>
      </c>
      <c r="AT91" s="101">
        <v>1.1931979176</v>
      </c>
      <c r="AU91" s="100" t="s">
        <v>28</v>
      </c>
      <c r="AV91" s="100" t="s">
        <v>28</v>
      </c>
      <c r="AW91" s="100" t="s">
        <v>28</v>
      </c>
      <c r="AX91" s="100" t="s">
        <v>28</v>
      </c>
      <c r="AY91" s="100" t="s">
        <v>28</v>
      </c>
      <c r="AZ91" s="100" t="s">
        <v>28</v>
      </c>
      <c r="BA91" s="100" t="s">
        <v>28</v>
      </c>
      <c r="BB91" s="100" t="s">
        <v>28</v>
      </c>
      <c r="BC91" s="110" t="s">
        <v>28</v>
      </c>
      <c r="BD91" s="111">
        <v>1890</v>
      </c>
      <c r="BE91" s="111">
        <v>2003</v>
      </c>
      <c r="BF91" s="111">
        <v>1950</v>
      </c>
    </row>
    <row r="92" spans="1:93" x14ac:dyDescent="0.3">
      <c r="A92" s="10"/>
      <c r="B92" t="s">
        <v>113</v>
      </c>
      <c r="C92" s="100">
        <v>1290</v>
      </c>
      <c r="D92" s="114">
        <v>27938</v>
      </c>
      <c r="E92" s="109">
        <v>5.0639830300000001E-2</v>
      </c>
      <c r="F92" s="101">
        <v>3.9752176600000001E-2</v>
      </c>
      <c r="G92" s="101">
        <v>6.4509484500000006E-2</v>
      </c>
      <c r="H92" s="101">
        <v>3.0043567600000001E-2</v>
      </c>
      <c r="I92" s="103">
        <v>4.6173670299999997E-2</v>
      </c>
      <c r="J92" s="101">
        <v>4.3721493299999997E-2</v>
      </c>
      <c r="K92" s="101">
        <v>4.8763380799999999E-2</v>
      </c>
      <c r="L92" s="101">
        <v>0.76494189619999997</v>
      </c>
      <c r="M92" s="101">
        <v>0.60047802500000003</v>
      </c>
      <c r="N92" s="101">
        <v>0.97445048820000002</v>
      </c>
      <c r="O92" s="114">
        <v>1387</v>
      </c>
      <c r="P92" s="114">
        <v>30830</v>
      </c>
      <c r="Q92" s="109">
        <v>4.63814169E-2</v>
      </c>
      <c r="R92" s="101">
        <v>3.6412446899999999E-2</v>
      </c>
      <c r="S92" s="101">
        <v>5.9079683299999998E-2</v>
      </c>
      <c r="T92" s="101">
        <v>2.06587495E-2</v>
      </c>
      <c r="U92" s="103">
        <v>4.4988647399999998E-2</v>
      </c>
      <c r="V92" s="101">
        <v>4.2682245100000002E-2</v>
      </c>
      <c r="W92" s="101">
        <v>4.7419679899999997E-2</v>
      </c>
      <c r="X92" s="101">
        <v>0.75147322390000004</v>
      </c>
      <c r="Y92" s="101">
        <v>0.58995564850000004</v>
      </c>
      <c r="Z92" s="101">
        <v>0.95721094910000004</v>
      </c>
      <c r="AA92" s="114">
        <v>1185</v>
      </c>
      <c r="AB92" s="114">
        <v>32712</v>
      </c>
      <c r="AC92" s="109">
        <v>3.8164259300000003E-2</v>
      </c>
      <c r="AD92" s="101">
        <v>2.9916486499999999E-2</v>
      </c>
      <c r="AE92" s="101">
        <v>4.8685887300000001E-2</v>
      </c>
      <c r="AF92" s="101">
        <v>9.1594338999999997E-3</v>
      </c>
      <c r="AG92" s="103">
        <v>3.6225238399999998E-2</v>
      </c>
      <c r="AH92" s="101">
        <v>3.4220326600000003E-2</v>
      </c>
      <c r="AI92" s="101">
        <v>3.8347614699999998E-2</v>
      </c>
      <c r="AJ92" s="101">
        <v>0.72342850650000001</v>
      </c>
      <c r="AK92" s="101">
        <v>0.56708657559999998</v>
      </c>
      <c r="AL92" s="101">
        <v>0.92287284979999995</v>
      </c>
      <c r="AM92" s="101">
        <v>0.12845688390000001</v>
      </c>
      <c r="AN92" s="101">
        <v>0.822835133</v>
      </c>
      <c r="AO92" s="101">
        <v>0.63992402349999999</v>
      </c>
      <c r="AP92" s="101">
        <v>1.0580281897999999</v>
      </c>
      <c r="AQ92" s="101">
        <v>0.49111912720000001</v>
      </c>
      <c r="AR92" s="101">
        <v>0.9159078249</v>
      </c>
      <c r="AS92" s="101">
        <v>0.71327879139999995</v>
      </c>
      <c r="AT92" s="101">
        <v>1.1760999399000001</v>
      </c>
      <c r="AU92" s="100" t="s">
        <v>28</v>
      </c>
      <c r="AV92" s="100" t="s">
        <v>28</v>
      </c>
      <c r="AW92" s="100" t="s">
        <v>28</v>
      </c>
      <c r="AX92" s="100" t="s">
        <v>28</v>
      </c>
      <c r="AY92" s="100" t="s">
        <v>28</v>
      </c>
      <c r="AZ92" s="100" t="s">
        <v>28</v>
      </c>
      <c r="BA92" s="100" t="s">
        <v>28</v>
      </c>
      <c r="BB92" s="100" t="s">
        <v>28</v>
      </c>
      <c r="BC92" s="110" t="s">
        <v>28</v>
      </c>
      <c r="BD92" s="111">
        <v>1290</v>
      </c>
      <c r="BE92" s="111">
        <v>1387</v>
      </c>
      <c r="BF92" s="111">
        <v>1185</v>
      </c>
    </row>
    <row r="93" spans="1:93" x14ac:dyDescent="0.3">
      <c r="A93" s="10"/>
      <c r="B93" t="s">
        <v>112</v>
      </c>
      <c r="C93" s="100">
        <v>292</v>
      </c>
      <c r="D93" s="114">
        <v>5091</v>
      </c>
      <c r="E93" s="109">
        <v>5.5469068099999998E-2</v>
      </c>
      <c r="F93" s="101">
        <v>4.2546560300000001E-2</v>
      </c>
      <c r="G93" s="101">
        <v>7.2316481000000002E-2</v>
      </c>
      <c r="H93" s="101">
        <v>0.19120704769999999</v>
      </c>
      <c r="I93" s="103">
        <v>5.7356118599999999E-2</v>
      </c>
      <c r="J93" s="101">
        <v>5.1140733399999999E-2</v>
      </c>
      <c r="K93" s="101">
        <v>6.4326890299999995E-2</v>
      </c>
      <c r="L93" s="101">
        <v>0.83789013189999995</v>
      </c>
      <c r="M93" s="101">
        <v>0.64268869500000003</v>
      </c>
      <c r="N93" s="101">
        <v>1.0923793721999999</v>
      </c>
      <c r="O93" s="114">
        <v>293</v>
      </c>
      <c r="P93" s="114">
        <v>5505</v>
      </c>
      <c r="Q93" s="109">
        <v>4.9808167299999997E-2</v>
      </c>
      <c r="R93" s="101">
        <v>3.8210252600000001E-2</v>
      </c>
      <c r="S93" s="101">
        <v>6.4926383899999995E-2</v>
      </c>
      <c r="T93" s="101">
        <v>0.1128379281</v>
      </c>
      <c r="U93" s="103">
        <v>5.3224341500000001E-2</v>
      </c>
      <c r="V93" s="101">
        <v>4.7465993099999999E-2</v>
      </c>
      <c r="W93" s="101">
        <v>5.9681265300000001E-2</v>
      </c>
      <c r="X93" s="101">
        <v>0.80699354599999995</v>
      </c>
      <c r="Y93" s="101">
        <v>0.61908375530000004</v>
      </c>
      <c r="Z93" s="101">
        <v>1.0519393825000001</v>
      </c>
      <c r="AA93" s="114">
        <v>343</v>
      </c>
      <c r="AB93" s="114">
        <v>7014</v>
      </c>
      <c r="AC93" s="109">
        <v>4.5325389600000002E-2</v>
      </c>
      <c r="AD93" s="101">
        <v>3.4893038000000001E-2</v>
      </c>
      <c r="AE93" s="101">
        <v>5.8876814999999999E-2</v>
      </c>
      <c r="AF93" s="101">
        <v>0.25541375659999999</v>
      </c>
      <c r="AG93" s="103">
        <v>4.8902195599999997E-2</v>
      </c>
      <c r="AH93" s="101">
        <v>4.3991401200000002E-2</v>
      </c>
      <c r="AI93" s="101">
        <v>5.4361185800000003E-2</v>
      </c>
      <c r="AJ93" s="101">
        <v>0.85917241690000001</v>
      </c>
      <c r="AK93" s="101">
        <v>0.66142036670000004</v>
      </c>
      <c r="AL93" s="101">
        <v>1.1160485513</v>
      </c>
      <c r="AM93" s="101">
        <v>0.52368782110000001</v>
      </c>
      <c r="AN93" s="101">
        <v>0.90999914400000004</v>
      </c>
      <c r="AO93" s="101">
        <v>0.68100168049999998</v>
      </c>
      <c r="AP93" s="101">
        <v>1.2160005851</v>
      </c>
      <c r="AQ93" s="101">
        <v>0.47175381859999999</v>
      </c>
      <c r="AR93" s="101">
        <v>0.89794490920000003</v>
      </c>
      <c r="AS93" s="101">
        <v>0.66976367680000004</v>
      </c>
      <c r="AT93" s="101">
        <v>1.2038650168</v>
      </c>
      <c r="AU93" s="100" t="s">
        <v>28</v>
      </c>
      <c r="AV93" s="100" t="s">
        <v>28</v>
      </c>
      <c r="AW93" s="100" t="s">
        <v>28</v>
      </c>
      <c r="AX93" s="100" t="s">
        <v>28</v>
      </c>
      <c r="AY93" s="100" t="s">
        <v>28</v>
      </c>
      <c r="AZ93" s="100" t="s">
        <v>28</v>
      </c>
      <c r="BA93" s="100" t="s">
        <v>28</v>
      </c>
      <c r="BB93" s="100" t="s">
        <v>28</v>
      </c>
      <c r="BC93" s="110" t="s">
        <v>28</v>
      </c>
      <c r="BD93" s="111">
        <v>292</v>
      </c>
      <c r="BE93" s="111">
        <v>293</v>
      </c>
      <c r="BF93" s="111">
        <v>343</v>
      </c>
    </row>
    <row r="94" spans="1:93" x14ac:dyDescent="0.3">
      <c r="A94" s="10"/>
      <c r="B94" t="s">
        <v>114</v>
      </c>
      <c r="C94" s="100">
        <v>2091</v>
      </c>
      <c r="D94" s="114">
        <v>38885</v>
      </c>
      <c r="E94" s="109">
        <v>5.41040411E-2</v>
      </c>
      <c r="F94" s="101">
        <v>4.2590241700000003E-2</v>
      </c>
      <c r="G94" s="101">
        <v>6.8730468399999994E-2</v>
      </c>
      <c r="H94" s="101">
        <v>9.8368937099999998E-2</v>
      </c>
      <c r="I94" s="103">
        <v>5.3773948799999999E-2</v>
      </c>
      <c r="J94" s="101">
        <v>5.1517793899999997E-2</v>
      </c>
      <c r="K94" s="101">
        <v>5.6128909099999999E-2</v>
      </c>
      <c r="L94" s="101">
        <v>0.81727066370000001</v>
      </c>
      <c r="M94" s="101">
        <v>0.64334852629999995</v>
      </c>
      <c r="N94" s="101">
        <v>1.0382107217000001</v>
      </c>
      <c r="O94" s="114">
        <v>2339</v>
      </c>
      <c r="P94" s="114">
        <v>43266</v>
      </c>
      <c r="Q94" s="109">
        <v>5.16018398E-2</v>
      </c>
      <c r="R94" s="101">
        <v>4.0654312400000003E-2</v>
      </c>
      <c r="S94" s="101">
        <v>6.5497353499999994E-2</v>
      </c>
      <c r="T94" s="101">
        <v>0.14107562670000001</v>
      </c>
      <c r="U94" s="103">
        <v>5.4060925400000001E-2</v>
      </c>
      <c r="V94" s="101">
        <v>5.1913856000000001E-2</v>
      </c>
      <c r="W94" s="101">
        <v>5.6296793999999997E-2</v>
      </c>
      <c r="X94" s="101">
        <v>0.83605468530000004</v>
      </c>
      <c r="Y94" s="101">
        <v>0.65868249040000004</v>
      </c>
      <c r="Z94" s="101">
        <v>1.0611902500999999</v>
      </c>
      <c r="AA94" s="114">
        <v>2270</v>
      </c>
      <c r="AB94" s="114">
        <v>49184</v>
      </c>
      <c r="AC94" s="109">
        <v>4.46568943E-2</v>
      </c>
      <c r="AD94" s="101">
        <v>3.5169476300000002E-2</v>
      </c>
      <c r="AE94" s="101">
        <v>5.6703665200000003E-2</v>
      </c>
      <c r="AF94" s="101">
        <v>0.17144684530000001</v>
      </c>
      <c r="AG94" s="103">
        <v>4.6153220600000003E-2</v>
      </c>
      <c r="AH94" s="101">
        <v>4.4293126299999999E-2</v>
      </c>
      <c r="AI94" s="101">
        <v>4.80914297E-2</v>
      </c>
      <c r="AJ94" s="101">
        <v>0.84650065050000001</v>
      </c>
      <c r="AK94" s="101">
        <v>0.66666043429999999</v>
      </c>
      <c r="AL94" s="101">
        <v>1.0748550752999999</v>
      </c>
      <c r="AM94" s="101">
        <v>0.2445051785</v>
      </c>
      <c r="AN94" s="101">
        <v>0.86541283209999997</v>
      </c>
      <c r="AO94" s="101">
        <v>0.67842315799999997</v>
      </c>
      <c r="AP94" s="101">
        <v>1.1039413396</v>
      </c>
      <c r="AQ94" s="101">
        <v>0.70355106779999999</v>
      </c>
      <c r="AR94" s="101">
        <v>0.95375204420000004</v>
      </c>
      <c r="AS94" s="101">
        <v>0.74733599900000003</v>
      </c>
      <c r="AT94" s="101">
        <v>1.2171807100000001</v>
      </c>
      <c r="AU94" s="100" t="s">
        <v>28</v>
      </c>
      <c r="AV94" s="100" t="s">
        <v>28</v>
      </c>
      <c r="AW94" s="100" t="s">
        <v>28</v>
      </c>
      <c r="AX94" s="100" t="s">
        <v>28</v>
      </c>
      <c r="AY94" s="100" t="s">
        <v>28</v>
      </c>
      <c r="AZ94" s="100" t="s">
        <v>28</v>
      </c>
      <c r="BA94" s="100" t="s">
        <v>28</v>
      </c>
      <c r="BB94" s="100" t="s">
        <v>28</v>
      </c>
      <c r="BC94" s="110" t="s">
        <v>28</v>
      </c>
      <c r="BD94" s="111">
        <v>2091</v>
      </c>
      <c r="BE94" s="111">
        <v>2339</v>
      </c>
      <c r="BF94" s="111">
        <v>2270</v>
      </c>
    </row>
    <row r="95" spans="1:93" x14ac:dyDescent="0.3">
      <c r="A95" s="10"/>
      <c r="B95" t="s">
        <v>104</v>
      </c>
      <c r="C95" s="100">
        <v>1952</v>
      </c>
      <c r="D95" s="114">
        <v>36684</v>
      </c>
      <c r="E95" s="109">
        <v>5.0143001E-2</v>
      </c>
      <c r="F95" s="101">
        <v>3.9454359199999997E-2</v>
      </c>
      <c r="G95" s="101">
        <v>6.3727319500000004E-2</v>
      </c>
      <c r="H95" s="101">
        <v>2.3129222800000002E-2</v>
      </c>
      <c r="I95" s="103">
        <v>5.3211209199999998E-2</v>
      </c>
      <c r="J95" s="101">
        <v>5.0902262599999998E-2</v>
      </c>
      <c r="K95" s="101">
        <v>5.5624890699999999E-2</v>
      </c>
      <c r="L95" s="101">
        <v>0.75743702199999996</v>
      </c>
      <c r="M95" s="101">
        <v>0.59597933329999997</v>
      </c>
      <c r="N95" s="101">
        <v>0.96263546430000002</v>
      </c>
      <c r="O95" s="114">
        <v>1993</v>
      </c>
      <c r="P95" s="114">
        <v>39603</v>
      </c>
      <c r="Q95" s="109">
        <v>4.5926123899999997E-2</v>
      </c>
      <c r="R95" s="101">
        <v>3.6151930300000003E-2</v>
      </c>
      <c r="S95" s="101">
        <v>5.8342911099999999E-2</v>
      </c>
      <c r="T95" s="101">
        <v>1.5481341399999999E-2</v>
      </c>
      <c r="U95" s="103">
        <v>5.0324470400000001E-2</v>
      </c>
      <c r="V95" s="101">
        <v>4.8162871500000003E-2</v>
      </c>
      <c r="W95" s="101">
        <v>5.2583084000000002E-2</v>
      </c>
      <c r="X95" s="101">
        <v>0.74409655240000006</v>
      </c>
      <c r="Y95" s="101">
        <v>0.58573475060000002</v>
      </c>
      <c r="Z95" s="101">
        <v>0.94527374159999999</v>
      </c>
      <c r="AA95" s="114">
        <v>1846</v>
      </c>
      <c r="AB95" s="114">
        <v>40871</v>
      </c>
      <c r="AC95" s="109">
        <v>4.09271898E-2</v>
      </c>
      <c r="AD95" s="101">
        <v>3.2198353800000003E-2</v>
      </c>
      <c r="AE95" s="101">
        <v>5.2022375900000001E-2</v>
      </c>
      <c r="AF95" s="101">
        <v>3.8062428000000002E-2</v>
      </c>
      <c r="AG95" s="103">
        <v>4.5166499499999999E-2</v>
      </c>
      <c r="AH95" s="101">
        <v>4.31524015E-2</v>
      </c>
      <c r="AI95" s="101">
        <v>4.7274603599999999E-2</v>
      </c>
      <c r="AJ95" s="101">
        <v>0.77580166159999997</v>
      </c>
      <c r="AK95" s="101">
        <v>0.61034086440000002</v>
      </c>
      <c r="AL95" s="101">
        <v>0.98611817300000004</v>
      </c>
      <c r="AM95" s="101">
        <v>0.3571326514</v>
      </c>
      <c r="AN95" s="101">
        <v>0.8911527105</v>
      </c>
      <c r="AO95" s="101">
        <v>0.69731326490000001</v>
      </c>
      <c r="AP95" s="101">
        <v>1.1388757299000001</v>
      </c>
      <c r="AQ95" s="101">
        <v>0.4824908457</v>
      </c>
      <c r="AR95" s="101">
        <v>0.91590297659999997</v>
      </c>
      <c r="AS95" s="101">
        <v>0.71677043409999996</v>
      </c>
      <c r="AT95" s="101">
        <v>1.1703583500999999</v>
      </c>
      <c r="AU95" s="100" t="s">
        <v>28</v>
      </c>
      <c r="AV95" s="100" t="s">
        <v>28</v>
      </c>
      <c r="AW95" s="100" t="s">
        <v>28</v>
      </c>
      <c r="AX95" s="100" t="s">
        <v>28</v>
      </c>
      <c r="AY95" s="100" t="s">
        <v>28</v>
      </c>
      <c r="AZ95" s="100" t="s">
        <v>28</v>
      </c>
      <c r="BA95" s="100" t="s">
        <v>28</v>
      </c>
      <c r="BB95" s="100" t="s">
        <v>28</v>
      </c>
      <c r="BC95" s="110" t="s">
        <v>28</v>
      </c>
      <c r="BD95" s="111">
        <v>1952</v>
      </c>
      <c r="BE95" s="111">
        <v>1993</v>
      </c>
      <c r="BF95" s="111">
        <v>1846</v>
      </c>
    </row>
    <row r="96" spans="1:93" x14ac:dyDescent="0.3">
      <c r="A96" s="10"/>
      <c r="B96" t="s">
        <v>105</v>
      </c>
      <c r="C96" s="100">
        <v>1163</v>
      </c>
      <c r="D96" s="114">
        <v>21086</v>
      </c>
      <c r="E96" s="109">
        <v>5.28646017E-2</v>
      </c>
      <c r="F96" s="101">
        <v>4.1364868200000002E-2</v>
      </c>
      <c r="G96" s="101">
        <v>6.7561344400000001E-2</v>
      </c>
      <c r="H96" s="101">
        <v>7.2267375600000003E-2</v>
      </c>
      <c r="I96" s="103">
        <v>5.5155079199999998E-2</v>
      </c>
      <c r="J96" s="101">
        <v>5.2074562499999998E-2</v>
      </c>
      <c r="K96" s="101">
        <v>5.84178266E-2</v>
      </c>
      <c r="L96" s="101">
        <v>0.79854826440000004</v>
      </c>
      <c r="M96" s="101">
        <v>0.62483860040000005</v>
      </c>
      <c r="N96" s="101">
        <v>1.0205504752000001</v>
      </c>
      <c r="O96" s="114">
        <v>1215</v>
      </c>
      <c r="P96" s="114">
        <v>21581</v>
      </c>
      <c r="Q96" s="109">
        <v>5.20613267E-2</v>
      </c>
      <c r="R96" s="101">
        <v>4.0765295E-2</v>
      </c>
      <c r="S96" s="101">
        <v>6.6487480000000002E-2</v>
      </c>
      <c r="T96" s="101">
        <v>0.1726242949</v>
      </c>
      <c r="U96" s="103">
        <v>5.62995227E-2</v>
      </c>
      <c r="V96" s="101">
        <v>5.3221215799999999E-2</v>
      </c>
      <c r="W96" s="101">
        <v>5.9555878399999998E-2</v>
      </c>
      <c r="X96" s="101">
        <v>0.8434993073</v>
      </c>
      <c r="Y96" s="101">
        <v>0.66048063509999999</v>
      </c>
      <c r="Z96" s="101">
        <v>1.0772323118</v>
      </c>
      <c r="AA96" s="114">
        <v>1056</v>
      </c>
      <c r="AB96" s="114">
        <v>21762</v>
      </c>
      <c r="AC96" s="109">
        <v>4.6688062199999998E-2</v>
      </c>
      <c r="AD96" s="101">
        <v>3.6471044199999997E-2</v>
      </c>
      <c r="AE96" s="101">
        <v>5.97672811E-2</v>
      </c>
      <c r="AF96" s="101">
        <v>0.33229427239999998</v>
      </c>
      <c r="AG96" s="103">
        <v>4.85249518E-2</v>
      </c>
      <c r="AH96" s="101">
        <v>4.5684743999999999E-2</v>
      </c>
      <c r="AI96" s="101">
        <v>5.1541734399999997E-2</v>
      </c>
      <c r="AJ96" s="101">
        <v>0.88500276749999995</v>
      </c>
      <c r="AK96" s="101">
        <v>0.69133250670000002</v>
      </c>
      <c r="AL96" s="101">
        <v>1.1329279195999999</v>
      </c>
      <c r="AM96" s="101">
        <v>0.40656266880000003</v>
      </c>
      <c r="AN96" s="101">
        <v>0.89678971299999999</v>
      </c>
      <c r="AO96" s="101">
        <v>0.69337542220000004</v>
      </c>
      <c r="AP96" s="101">
        <v>1.1598792854</v>
      </c>
      <c r="AQ96" s="101">
        <v>0.90655188009999998</v>
      </c>
      <c r="AR96" s="101">
        <v>0.98480505009999997</v>
      </c>
      <c r="AS96" s="101">
        <v>0.76264797240000004</v>
      </c>
      <c r="AT96" s="101">
        <v>1.2716758211999999</v>
      </c>
      <c r="AU96" s="100" t="s">
        <v>28</v>
      </c>
      <c r="AV96" s="100" t="s">
        <v>28</v>
      </c>
      <c r="AW96" s="100" t="s">
        <v>28</v>
      </c>
      <c r="AX96" s="100" t="s">
        <v>28</v>
      </c>
      <c r="AY96" s="100" t="s">
        <v>28</v>
      </c>
      <c r="AZ96" s="100" t="s">
        <v>28</v>
      </c>
      <c r="BA96" s="100" t="s">
        <v>28</v>
      </c>
      <c r="BB96" s="100" t="s">
        <v>28</v>
      </c>
      <c r="BC96" s="110" t="s">
        <v>28</v>
      </c>
      <c r="BD96" s="111">
        <v>1163</v>
      </c>
      <c r="BE96" s="111">
        <v>1215</v>
      </c>
      <c r="BF96" s="111">
        <v>1056</v>
      </c>
    </row>
    <row r="97" spans="1:93" x14ac:dyDescent="0.3">
      <c r="A97" s="10"/>
      <c r="B97" t="s">
        <v>106</v>
      </c>
      <c r="C97" s="100">
        <v>378</v>
      </c>
      <c r="D97" s="114">
        <v>9949</v>
      </c>
      <c r="E97" s="109">
        <v>4.1811428900000003E-2</v>
      </c>
      <c r="F97" s="101">
        <v>3.21964161E-2</v>
      </c>
      <c r="G97" s="101">
        <v>5.42978317E-2</v>
      </c>
      <c r="H97" s="101">
        <v>5.6765720000000002E-4</v>
      </c>
      <c r="I97" s="103">
        <v>3.79937682E-2</v>
      </c>
      <c r="J97" s="101">
        <v>3.4350359400000002E-2</v>
      </c>
      <c r="K97" s="101">
        <v>4.2023619200000001E-2</v>
      </c>
      <c r="L97" s="101">
        <v>0.63158413950000003</v>
      </c>
      <c r="M97" s="101">
        <v>0.48634419610000001</v>
      </c>
      <c r="N97" s="101">
        <v>0.820197976</v>
      </c>
      <c r="O97" s="114">
        <v>403</v>
      </c>
      <c r="P97" s="114">
        <v>9942</v>
      </c>
      <c r="Q97" s="109">
        <v>4.2843942000000003E-2</v>
      </c>
      <c r="R97" s="101">
        <v>3.2993640099999999E-2</v>
      </c>
      <c r="S97" s="101">
        <v>5.5635066499999997E-2</v>
      </c>
      <c r="T97" s="101">
        <v>6.1675814999999998E-3</v>
      </c>
      <c r="U97" s="103">
        <v>4.0535103599999997E-2</v>
      </c>
      <c r="V97" s="101">
        <v>3.6764606200000001E-2</v>
      </c>
      <c r="W97" s="101">
        <v>4.4692295E-2</v>
      </c>
      <c r="X97" s="101">
        <v>0.69415894040000004</v>
      </c>
      <c r="Y97" s="101">
        <v>0.53456402979999995</v>
      </c>
      <c r="Z97" s="101">
        <v>0.90140115629999995</v>
      </c>
      <c r="AA97" s="114">
        <v>387</v>
      </c>
      <c r="AB97" s="114">
        <v>10657</v>
      </c>
      <c r="AC97" s="109">
        <v>3.3369369099999997E-2</v>
      </c>
      <c r="AD97" s="101">
        <v>2.5677853399999999E-2</v>
      </c>
      <c r="AE97" s="101">
        <v>4.3364792899999997E-2</v>
      </c>
      <c r="AF97" s="101">
        <v>6.1213070000000003E-4</v>
      </c>
      <c r="AG97" s="103">
        <v>3.6314159700000001E-2</v>
      </c>
      <c r="AH97" s="101">
        <v>3.28705517E-2</v>
      </c>
      <c r="AI97" s="101">
        <v>4.0118529399999998E-2</v>
      </c>
      <c r="AJ97" s="101">
        <v>0.63253822559999995</v>
      </c>
      <c r="AK97" s="101">
        <v>0.48674051260000001</v>
      </c>
      <c r="AL97" s="101">
        <v>0.82200802390000005</v>
      </c>
      <c r="AM97" s="101">
        <v>8.7607096999999995E-2</v>
      </c>
      <c r="AN97" s="101">
        <v>0.77885851770000003</v>
      </c>
      <c r="AO97" s="101">
        <v>0.58467782369999999</v>
      </c>
      <c r="AP97" s="101">
        <v>1.0375296719</v>
      </c>
      <c r="AQ97" s="101">
        <v>0.86729760919999999</v>
      </c>
      <c r="AR97" s="101">
        <v>1.0246945185</v>
      </c>
      <c r="AS97" s="101">
        <v>0.76970373410000004</v>
      </c>
      <c r="AT97" s="101">
        <v>1.3641597535000001</v>
      </c>
      <c r="AU97" s="100">
        <v>1</v>
      </c>
      <c r="AV97" s="100" t="s">
        <v>28</v>
      </c>
      <c r="AW97" s="100">
        <v>3</v>
      </c>
      <c r="AX97" s="100" t="s">
        <v>28</v>
      </c>
      <c r="AY97" s="100" t="s">
        <v>28</v>
      </c>
      <c r="AZ97" s="100" t="s">
        <v>28</v>
      </c>
      <c r="BA97" s="100" t="s">
        <v>28</v>
      </c>
      <c r="BB97" s="100" t="s">
        <v>28</v>
      </c>
      <c r="BC97" s="110" t="s">
        <v>237</v>
      </c>
      <c r="BD97" s="111">
        <v>378</v>
      </c>
      <c r="BE97" s="111">
        <v>403</v>
      </c>
      <c r="BF97" s="111">
        <v>387</v>
      </c>
    </row>
    <row r="98" spans="1:93" x14ac:dyDescent="0.3">
      <c r="A98" s="10"/>
      <c r="B98" t="s">
        <v>107</v>
      </c>
      <c r="C98" s="100">
        <v>1634</v>
      </c>
      <c r="D98" s="114">
        <v>30021</v>
      </c>
      <c r="E98" s="109">
        <v>5.6054431500000002E-2</v>
      </c>
      <c r="F98" s="101">
        <v>4.4074478200000003E-2</v>
      </c>
      <c r="G98" s="101">
        <v>7.1290674900000003E-2</v>
      </c>
      <c r="H98" s="101">
        <v>0.1750454082</v>
      </c>
      <c r="I98" s="103">
        <v>5.44285667E-2</v>
      </c>
      <c r="J98" s="101">
        <v>5.1852466399999998E-2</v>
      </c>
      <c r="K98" s="101">
        <v>5.7132651100000001E-2</v>
      </c>
      <c r="L98" s="101">
        <v>0.8467323618</v>
      </c>
      <c r="M98" s="101">
        <v>0.6657687175</v>
      </c>
      <c r="N98" s="101">
        <v>1.0768840195</v>
      </c>
      <c r="O98" s="114">
        <v>1818</v>
      </c>
      <c r="P98" s="114">
        <v>33075</v>
      </c>
      <c r="Q98" s="109">
        <v>5.4985225800000002E-2</v>
      </c>
      <c r="R98" s="101">
        <v>4.32556729E-2</v>
      </c>
      <c r="S98" s="101">
        <v>6.9895457600000002E-2</v>
      </c>
      <c r="T98" s="101">
        <v>0.34520783199999999</v>
      </c>
      <c r="U98" s="103">
        <v>5.49659864E-2</v>
      </c>
      <c r="V98" s="101">
        <v>5.2496528100000002E-2</v>
      </c>
      <c r="W98" s="101">
        <v>5.7551608999999997E-2</v>
      </c>
      <c r="X98" s="101">
        <v>0.89087241520000005</v>
      </c>
      <c r="Y98" s="101">
        <v>0.70082981830000002</v>
      </c>
      <c r="Z98" s="101">
        <v>1.1324484767</v>
      </c>
      <c r="AA98" s="114">
        <v>1613</v>
      </c>
      <c r="AB98" s="114">
        <v>35737</v>
      </c>
      <c r="AC98" s="109">
        <v>4.43798506E-2</v>
      </c>
      <c r="AD98" s="101">
        <v>3.4883892399999998E-2</v>
      </c>
      <c r="AE98" s="101">
        <v>5.6460761700000001E-2</v>
      </c>
      <c r="AF98" s="101">
        <v>0.1593483742</v>
      </c>
      <c r="AG98" s="103">
        <v>4.5135293999999999E-2</v>
      </c>
      <c r="AH98" s="101">
        <v>4.2985517899999999E-2</v>
      </c>
      <c r="AI98" s="101">
        <v>4.7392583799999999E-2</v>
      </c>
      <c r="AJ98" s="101">
        <v>0.84124910610000003</v>
      </c>
      <c r="AK98" s="101">
        <v>0.66124700609999998</v>
      </c>
      <c r="AL98" s="101">
        <v>1.0702506808000001</v>
      </c>
      <c r="AM98" s="101">
        <v>8.8771571199999996E-2</v>
      </c>
      <c r="AN98" s="101">
        <v>0.80712318599999999</v>
      </c>
      <c r="AO98" s="101">
        <v>0.63062258360000001</v>
      </c>
      <c r="AP98" s="101">
        <v>1.0330233237999999</v>
      </c>
      <c r="AQ98" s="101">
        <v>0.87828159939999995</v>
      </c>
      <c r="AR98" s="101">
        <v>0.98092557970000005</v>
      </c>
      <c r="AS98" s="101">
        <v>0.76664735100000003</v>
      </c>
      <c r="AT98" s="101">
        <v>1.2550946556</v>
      </c>
      <c r="AU98" s="100" t="s">
        <v>28</v>
      </c>
      <c r="AV98" s="100" t="s">
        <v>28</v>
      </c>
      <c r="AW98" s="100" t="s">
        <v>28</v>
      </c>
      <c r="AX98" s="100" t="s">
        <v>28</v>
      </c>
      <c r="AY98" s="100" t="s">
        <v>28</v>
      </c>
      <c r="AZ98" s="100" t="s">
        <v>28</v>
      </c>
      <c r="BA98" s="100" t="s">
        <v>28</v>
      </c>
      <c r="BB98" s="100" t="s">
        <v>28</v>
      </c>
      <c r="BC98" s="110" t="s">
        <v>28</v>
      </c>
      <c r="BD98" s="111">
        <v>1634</v>
      </c>
      <c r="BE98" s="111">
        <v>1818</v>
      </c>
      <c r="BF98" s="111">
        <v>1613</v>
      </c>
    </row>
    <row r="99" spans="1:93" x14ac:dyDescent="0.3">
      <c r="A99" s="10"/>
      <c r="B99" t="s">
        <v>108</v>
      </c>
      <c r="C99" s="100">
        <v>2542</v>
      </c>
      <c r="D99" s="114">
        <v>39355</v>
      </c>
      <c r="E99" s="109">
        <v>5.5498021799999998E-2</v>
      </c>
      <c r="F99" s="101">
        <v>4.3714448000000003E-2</v>
      </c>
      <c r="G99" s="101">
        <v>7.0457950800000002E-2</v>
      </c>
      <c r="H99" s="101">
        <v>0.14756971790000001</v>
      </c>
      <c r="I99" s="103">
        <v>6.4591538599999998E-2</v>
      </c>
      <c r="J99" s="101">
        <v>6.2128779699999997E-2</v>
      </c>
      <c r="K99" s="101">
        <v>6.7151920200000007E-2</v>
      </c>
      <c r="L99" s="101">
        <v>0.83832749370000004</v>
      </c>
      <c r="M99" s="101">
        <v>0.66033026839999998</v>
      </c>
      <c r="N99" s="101">
        <v>1.0643052731</v>
      </c>
      <c r="O99" s="114">
        <v>2675</v>
      </c>
      <c r="P99" s="114">
        <v>40485</v>
      </c>
      <c r="Q99" s="109">
        <v>5.57731931E-2</v>
      </c>
      <c r="R99" s="101">
        <v>4.39486262E-2</v>
      </c>
      <c r="S99" s="101">
        <v>7.0779210600000003E-2</v>
      </c>
      <c r="T99" s="101">
        <v>0.4045767052</v>
      </c>
      <c r="U99" s="103">
        <v>6.6073854500000001E-2</v>
      </c>
      <c r="V99" s="101">
        <v>6.3616810400000001E-2</v>
      </c>
      <c r="W99" s="101">
        <v>6.8625795899999995E-2</v>
      </c>
      <c r="X99" s="101">
        <v>0.90363908770000001</v>
      </c>
      <c r="Y99" s="101">
        <v>0.71205706999999996</v>
      </c>
      <c r="Z99" s="101">
        <v>1.1467670715</v>
      </c>
      <c r="AA99" s="114">
        <v>2316</v>
      </c>
      <c r="AB99" s="114">
        <v>41826</v>
      </c>
      <c r="AC99" s="109">
        <v>4.7226160400000002E-2</v>
      </c>
      <c r="AD99" s="101">
        <v>3.7177751699999997E-2</v>
      </c>
      <c r="AE99" s="101">
        <v>5.9990454499999998E-2</v>
      </c>
      <c r="AF99" s="101">
        <v>0.36443005449999999</v>
      </c>
      <c r="AG99" s="103">
        <v>5.5372256500000001E-2</v>
      </c>
      <c r="AH99" s="101">
        <v>5.3162434100000003E-2</v>
      </c>
      <c r="AI99" s="101">
        <v>5.7673935400000001E-2</v>
      </c>
      <c r="AJ99" s="101">
        <v>0.89520277010000004</v>
      </c>
      <c r="AK99" s="101">
        <v>0.70472860969999995</v>
      </c>
      <c r="AL99" s="101">
        <v>1.1371583167999999</v>
      </c>
      <c r="AM99" s="101">
        <v>0.1808862493</v>
      </c>
      <c r="AN99" s="101">
        <v>0.84675374920000002</v>
      </c>
      <c r="AO99" s="101">
        <v>0.66364360879999995</v>
      </c>
      <c r="AP99" s="101">
        <v>1.0803869761</v>
      </c>
      <c r="AQ99" s="101">
        <v>0.96819289129999997</v>
      </c>
      <c r="AR99" s="101">
        <v>1.0049582176</v>
      </c>
      <c r="AS99" s="101">
        <v>0.78807464510000003</v>
      </c>
      <c r="AT99" s="101">
        <v>1.2815296437999999</v>
      </c>
      <c r="AU99" s="100" t="s">
        <v>28</v>
      </c>
      <c r="AV99" s="100" t="s">
        <v>28</v>
      </c>
      <c r="AW99" s="100" t="s">
        <v>28</v>
      </c>
      <c r="AX99" s="100" t="s">
        <v>28</v>
      </c>
      <c r="AY99" s="100" t="s">
        <v>28</v>
      </c>
      <c r="AZ99" s="100" t="s">
        <v>28</v>
      </c>
      <c r="BA99" s="100" t="s">
        <v>28</v>
      </c>
      <c r="BB99" s="100" t="s">
        <v>28</v>
      </c>
      <c r="BC99" s="110" t="s">
        <v>28</v>
      </c>
      <c r="BD99" s="111">
        <v>2542</v>
      </c>
      <c r="BE99" s="111">
        <v>2675</v>
      </c>
      <c r="BF99" s="111">
        <v>2316</v>
      </c>
    </row>
    <row r="100" spans="1:93" x14ac:dyDescent="0.3">
      <c r="A100" s="10"/>
      <c r="B100" t="s">
        <v>109</v>
      </c>
      <c r="C100" s="100">
        <v>1089</v>
      </c>
      <c r="D100" s="114">
        <v>18495</v>
      </c>
      <c r="E100" s="109">
        <v>6.6796354799999999E-2</v>
      </c>
      <c r="F100" s="101">
        <v>5.23074979E-2</v>
      </c>
      <c r="G100" s="101">
        <v>8.5298536499999994E-2</v>
      </c>
      <c r="H100" s="101">
        <v>0.94277694540000001</v>
      </c>
      <c r="I100" s="103">
        <v>5.8880778600000003E-2</v>
      </c>
      <c r="J100" s="101">
        <v>5.5485506900000002E-2</v>
      </c>
      <c r="K100" s="101">
        <v>6.2483813899999997E-2</v>
      </c>
      <c r="L100" s="101">
        <v>1.0089948951000001</v>
      </c>
      <c r="M100" s="101">
        <v>0.79013291200000002</v>
      </c>
      <c r="N100" s="101">
        <v>1.2884803088000001</v>
      </c>
      <c r="O100" s="114">
        <v>1095</v>
      </c>
      <c r="P100" s="114">
        <v>19020</v>
      </c>
      <c r="Q100" s="109">
        <v>6.09731934E-2</v>
      </c>
      <c r="R100" s="101">
        <v>4.7760780500000002E-2</v>
      </c>
      <c r="S100" s="101">
        <v>7.7840652400000002E-2</v>
      </c>
      <c r="T100" s="101">
        <v>0.92210711040000004</v>
      </c>
      <c r="U100" s="103">
        <v>5.75709779E-2</v>
      </c>
      <c r="V100" s="101">
        <v>5.4260074499999998E-2</v>
      </c>
      <c r="W100" s="101">
        <v>6.1083909800000002E-2</v>
      </c>
      <c r="X100" s="101">
        <v>0.98788966109999998</v>
      </c>
      <c r="Y100" s="101">
        <v>0.77382171799999999</v>
      </c>
      <c r="Z100" s="101">
        <v>1.2611767798</v>
      </c>
      <c r="AA100" s="114">
        <v>969</v>
      </c>
      <c r="AB100" s="114">
        <v>19133</v>
      </c>
      <c r="AC100" s="109">
        <v>5.3345087899999998E-2</v>
      </c>
      <c r="AD100" s="101">
        <v>4.1704652199999998E-2</v>
      </c>
      <c r="AE100" s="101">
        <v>6.8234555500000002E-2</v>
      </c>
      <c r="AF100" s="101">
        <v>0.92939455270000004</v>
      </c>
      <c r="AG100" s="103">
        <v>5.06454816E-2</v>
      </c>
      <c r="AH100" s="101">
        <v>4.7554998500000001E-2</v>
      </c>
      <c r="AI100" s="101">
        <v>5.3936807699999999E-2</v>
      </c>
      <c r="AJ100" s="101">
        <v>1.0111910447000001</v>
      </c>
      <c r="AK100" s="101">
        <v>0.7905389692</v>
      </c>
      <c r="AL100" s="101">
        <v>1.2934306452</v>
      </c>
      <c r="AM100" s="101">
        <v>0.30641122799999998</v>
      </c>
      <c r="AN100" s="101">
        <v>0.87489411210000001</v>
      </c>
      <c r="AO100" s="101">
        <v>0.67721154009999995</v>
      </c>
      <c r="AP100" s="101">
        <v>1.1302815473000001</v>
      </c>
      <c r="AQ100" s="101">
        <v>0.48247641450000001</v>
      </c>
      <c r="AR100" s="101">
        <v>0.91282216729999999</v>
      </c>
      <c r="AS100" s="101">
        <v>0.70767967119999997</v>
      </c>
      <c r="AT100" s="101">
        <v>1.1774314609000001</v>
      </c>
      <c r="AU100" s="100" t="s">
        <v>28</v>
      </c>
      <c r="AV100" s="100" t="s">
        <v>28</v>
      </c>
      <c r="AW100" s="100" t="s">
        <v>28</v>
      </c>
      <c r="AX100" s="100" t="s">
        <v>28</v>
      </c>
      <c r="AY100" s="100" t="s">
        <v>28</v>
      </c>
      <c r="AZ100" s="100" t="s">
        <v>28</v>
      </c>
      <c r="BA100" s="100" t="s">
        <v>28</v>
      </c>
      <c r="BB100" s="100" t="s">
        <v>28</v>
      </c>
      <c r="BC100" s="110" t="s">
        <v>28</v>
      </c>
      <c r="BD100" s="111">
        <v>1089</v>
      </c>
      <c r="BE100" s="111">
        <v>1095</v>
      </c>
      <c r="BF100" s="111">
        <v>969</v>
      </c>
    </row>
    <row r="101" spans="1:93" x14ac:dyDescent="0.3">
      <c r="A101" s="10"/>
      <c r="B101" t="s">
        <v>152</v>
      </c>
      <c r="C101" s="100">
        <v>762</v>
      </c>
      <c r="D101" s="114">
        <v>19672</v>
      </c>
      <c r="E101" s="109">
        <v>4.3328436599999999E-2</v>
      </c>
      <c r="F101" s="101">
        <v>3.3813309700000002E-2</v>
      </c>
      <c r="G101" s="101">
        <v>5.5521137499999998E-2</v>
      </c>
      <c r="H101" s="101">
        <v>8.0634520000000005E-4</v>
      </c>
      <c r="I101" s="103">
        <v>3.8735258199999997E-2</v>
      </c>
      <c r="J101" s="101">
        <v>3.6080344600000001E-2</v>
      </c>
      <c r="K101" s="101">
        <v>4.15855293E-2</v>
      </c>
      <c r="L101" s="101">
        <v>0.65449935780000001</v>
      </c>
      <c r="M101" s="101">
        <v>0.51076824399999998</v>
      </c>
      <c r="N101" s="101">
        <v>0.83867666860000001</v>
      </c>
      <c r="O101" s="114">
        <v>769</v>
      </c>
      <c r="P101" s="114">
        <v>20926</v>
      </c>
      <c r="Q101" s="109">
        <v>3.8269189299999999E-2</v>
      </c>
      <c r="R101" s="101">
        <v>2.9875822600000001E-2</v>
      </c>
      <c r="S101" s="101">
        <v>4.9020603400000001E-2</v>
      </c>
      <c r="T101" s="101">
        <v>1.5455570000000001E-4</v>
      </c>
      <c r="U101" s="103">
        <v>3.6748542500000002E-2</v>
      </c>
      <c r="V101" s="101">
        <v>3.4240886999999998E-2</v>
      </c>
      <c r="W101" s="101">
        <v>3.9439847899999998E-2</v>
      </c>
      <c r="X101" s="101">
        <v>0.62003864890000004</v>
      </c>
      <c r="Y101" s="101">
        <v>0.48404904840000001</v>
      </c>
      <c r="Z101" s="101">
        <v>0.7942334097</v>
      </c>
      <c r="AA101" s="114">
        <v>730</v>
      </c>
      <c r="AB101" s="114">
        <v>21576</v>
      </c>
      <c r="AC101" s="109">
        <v>3.4098453799999998E-2</v>
      </c>
      <c r="AD101" s="101">
        <v>2.65907097E-2</v>
      </c>
      <c r="AE101" s="101">
        <v>4.3725969099999998E-2</v>
      </c>
      <c r="AF101" s="101">
        <v>5.8313240000000001E-4</v>
      </c>
      <c r="AG101" s="103">
        <v>3.3833889499999999E-2</v>
      </c>
      <c r="AH101" s="101">
        <v>3.1466435100000002E-2</v>
      </c>
      <c r="AI101" s="101">
        <v>3.6379465100000001E-2</v>
      </c>
      <c r="AJ101" s="101">
        <v>0.64635850260000005</v>
      </c>
      <c r="AK101" s="101">
        <v>0.50404430119999999</v>
      </c>
      <c r="AL101" s="101">
        <v>0.82885435439999999</v>
      </c>
      <c r="AM101" s="101">
        <v>0.3875005876</v>
      </c>
      <c r="AN101" s="101">
        <v>0.89101583890000002</v>
      </c>
      <c r="AO101" s="101">
        <v>0.68583963339999998</v>
      </c>
      <c r="AP101" s="101">
        <v>1.157572684</v>
      </c>
      <c r="AQ101" s="101">
        <v>0.35119132800000002</v>
      </c>
      <c r="AR101" s="101">
        <v>0.88323494459999996</v>
      </c>
      <c r="AS101" s="101">
        <v>0.68031588939999998</v>
      </c>
      <c r="AT101" s="101">
        <v>1.1466790348</v>
      </c>
      <c r="AU101" s="100">
        <v>1</v>
      </c>
      <c r="AV101" s="100">
        <v>2</v>
      </c>
      <c r="AW101" s="100">
        <v>3</v>
      </c>
      <c r="AX101" s="100" t="s">
        <v>28</v>
      </c>
      <c r="AY101" s="100" t="s">
        <v>28</v>
      </c>
      <c r="AZ101" s="100" t="s">
        <v>28</v>
      </c>
      <c r="BA101" s="100" t="s">
        <v>28</v>
      </c>
      <c r="BB101" s="100" t="s">
        <v>28</v>
      </c>
      <c r="BC101" s="110" t="s">
        <v>235</v>
      </c>
      <c r="BD101" s="111">
        <v>762</v>
      </c>
      <c r="BE101" s="111">
        <v>769</v>
      </c>
      <c r="BF101" s="111">
        <v>730</v>
      </c>
    </row>
    <row r="102" spans="1:93" x14ac:dyDescent="0.3">
      <c r="A102" s="10"/>
      <c r="B102" t="s">
        <v>153</v>
      </c>
      <c r="C102" s="100">
        <v>944</v>
      </c>
      <c r="D102" s="114">
        <v>15629</v>
      </c>
      <c r="E102" s="109">
        <v>6.6842281700000006E-2</v>
      </c>
      <c r="F102" s="101">
        <v>5.2351660000000001E-2</v>
      </c>
      <c r="G102" s="101">
        <v>8.5343819599999995E-2</v>
      </c>
      <c r="H102" s="101">
        <v>0.93835373190000004</v>
      </c>
      <c r="I102" s="103">
        <v>6.0400537499999997E-2</v>
      </c>
      <c r="J102" s="101">
        <v>5.6667826099999999E-2</v>
      </c>
      <c r="K102" s="101">
        <v>6.4379122600000005E-2</v>
      </c>
      <c r="L102" s="101">
        <v>1.0096886456</v>
      </c>
      <c r="M102" s="101">
        <v>0.79080000449999999</v>
      </c>
      <c r="N102" s="101">
        <v>1.2891643339000001</v>
      </c>
      <c r="O102" s="114">
        <v>962</v>
      </c>
      <c r="P102" s="114">
        <v>16743</v>
      </c>
      <c r="Q102" s="109">
        <v>6.2239675500000001E-2</v>
      </c>
      <c r="R102" s="101">
        <v>4.8754091700000002E-2</v>
      </c>
      <c r="S102" s="101">
        <v>7.9455427800000006E-2</v>
      </c>
      <c r="T102" s="101">
        <v>0.94641456840000004</v>
      </c>
      <c r="U102" s="103">
        <v>5.7456847599999999E-2</v>
      </c>
      <c r="V102" s="101">
        <v>5.3938387099999999E-2</v>
      </c>
      <c r="W102" s="101">
        <v>6.1204821299999997E-2</v>
      </c>
      <c r="X102" s="101">
        <v>1.0084092465000001</v>
      </c>
      <c r="Y102" s="101">
        <v>0.78991537860000005</v>
      </c>
      <c r="Z102" s="101">
        <v>1.2873394239</v>
      </c>
      <c r="AA102" s="114">
        <v>889</v>
      </c>
      <c r="AB102" s="114">
        <v>16724</v>
      </c>
      <c r="AC102" s="109">
        <v>5.8421505200000001E-2</v>
      </c>
      <c r="AD102" s="101">
        <v>4.5691181499999997E-2</v>
      </c>
      <c r="AE102" s="101">
        <v>7.4698709000000002E-2</v>
      </c>
      <c r="AF102" s="101">
        <v>0.41584710089999999</v>
      </c>
      <c r="AG102" s="103">
        <v>5.3157139399999997E-2</v>
      </c>
      <c r="AH102" s="101">
        <v>4.97752235E-2</v>
      </c>
      <c r="AI102" s="101">
        <v>5.6768835500000003E-2</v>
      </c>
      <c r="AJ102" s="101">
        <v>1.1074178573</v>
      </c>
      <c r="AK102" s="101">
        <v>0.86610624219999999</v>
      </c>
      <c r="AL102" s="101">
        <v>1.4159629049</v>
      </c>
      <c r="AM102" s="101">
        <v>0.62752992679999997</v>
      </c>
      <c r="AN102" s="101">
        <v>0.93865375620000002</v>
      </c>
      <c r="AO102" s="101">
        <v>0.72684637110000005</v>
      </c>
      <c r="AP102" s="101">
        <v>1.2121830816000001</v>
      </c>
      <c r="AQ102" s="101">
        <v>0.58251709350000003</v>
      </c>
      <c r="AR102" s="101">
        <v>0.93114229420000005</v>
      </c>
      <c r="AS102" s="101">
        <v>0.72201241959999996</v>
      </c>
      <c r="AT102" s="101">
        <v>1.2008463408000001</v>
      </c>
      <c r="AU102" s="100" t="s">
        <v>28</v>
      </c>
      <c r="AV102" s="100" t="s">
        <v>28</v>
      </c>
      <c r="AW102" s="100" t="s">
        <v>28</v>
      </c>
      <c r="AX102" s="100" t="s">
        <v>28</v>
      </c>
      <c r="AY102" s="100" t="s">
        <v>28</v>
      </c>
      <c r="AZ102" s="100" t="s">
        <v>28</v>
      </c>
      <c r="BA102" s="100" t="s">
        <v>28</v>
      </c>
      <c r="BB102" s="100" t="s">
        <v>28</v>
      </c>
      <c r="BC102" s="110" t="s">
        <v>28</v>
      </c>
      <c r="BD102" s="111">
        <v>944</v>
      </c>
      <c r="BE102" s="111">
        <v>962</v>
      </c>
      <c r="BF102" s="111">
        <v>889</v>
      </c>
    </row>
    <row r="103" spans="1:93" x14ac:dyDescent="0.3">
      <c r="A103" s="10"/>
      <c r="B103" t="s">
        <v>110</v>
      </c>
      <c r="C103" s="100">
        <v>1932</v>
      </c>
      <c r="D103" s="114">
        <v>32666</v>
      </c>
      <c r="E103" s="109">
        <v>5.4869584399999997E-2</v>
      </c>
      <c r="F103" s="101">
        <v>4.31680797E-2</v>
      </c>
      <c r="G103" s="101">
        <v>6.9742997900000006E-2</v>
      </c>
      <c r="H103" s="101">
        <v>0.12501815120000001</v>
      </c>
      <c r="I103" s="103">
        <v>5.9144064199999999E-2</v>
      </c>
      <c r="J103" s="101">
        <v>5.6564722200000001E-2</v>
      </c>
      <c r="K103" s="101">
        <v>6.1841023699999997E-2</v>
      </c>
      <c r="L103" s="101">
        <v>0.82883460799999997</v>
      </c>
      <c r="M103" s="101">
        <v>0.65207708109999996</v>
      </c>
      <c r="N103" s="101">
        <v>1.0535055245</v>
      </c>
      <c r="O103" s="114">
        <v>2018</v>
      </c>
      <c r="P103" s="114">
        <v>33148</v>
      </c>
      <c r="Q103" s="109">
        <v>5.4894202199999999E-2</v>
      </c>
      <c r="R103" s="101">
        <v>4.31957917E-2</v>
      </c>
      <c r="S103" s="101">
        <v>6.9760810500000006E-2</v>
      </c>
      <c r="T103" s="101">
        <v>0.33778870350000001</v>
      </c>
      <c r="U103" s="103">
        <v>6.0878484400000002E-2</v>
      </c>
      <c r="V103" s="101">
        <v>5.8279452500000002E-2</v>
      </c>
      <c r="W103" s="101">
        <v>6.3593422699999999E-2</v>
      </c>
      <c r="X103" s="101">
        <v>0.88939764880000005</v>
      </c>
      <c r="Y103" s="101">
        <v>0.69985962069999996</v>
      </c>
      <c r="Z103" s="101">
        <v>1.1302669196999999</v>
      </c>
      <c r="AA103" s="114">
        <v>1756</v>
      </c>
      <c r="AB103" s="114">
        <v>32782</v>
      </c>
      <c r="AC103" s="109">
        <v>4.7480061499999997E-2</v>
      </c>
      <c r="AD103" s="101">
        <v>3.73211102E-2</v>
      </c>
      <c r="AE103" s="101">
        <v>6.0404318899999997E-2</v>
      </c>
      <c r="AF103" s="101">
        <v>0.3911112263</v>
      </c>
      <c r="AG103" s="103">
        <v>5.3565981300000003E-2</v>
      </c>
      <c r="AH103" s="101">
        <v>5.11182819E-2</v>
      </c>
      <c r="AI103" s="101">
        <v>5.6130883999999999E-2</v>
      </c>
      <c r="AJ103" s="101">
        <v>0.90001563230000003</v>
      </c>
      <c r="AK103" s="101">
        <v>0.70744606239999996</v>
      </c>
      <c r="AL103" s="101">
        <v>1.1450033879999999</v>
      </c>
      <c r="AM103" s="101">
        <v>0.24863125999999999</v>
      </c>
      <c r="AN103" s="101">
        <v>0.86493763609999996</v>
      </c>
      <c r="AO103" s="101">
        <v>0.67597330639999997</v>
      </c>
      <c r="AP103" s="101">
        <v>1.1067258236999999</v>
      </c>
      <c r="AQ103" s="101">
        <v>0.99714428730000004</v>
      </c>
      <c r="AR103" s="101">
        <v>1.0004486606</v>
      </c>
      <c r="AS103" s="101">
        <v>0.78255731169999998</v>
      </c>
      <c r="AT103" s="101">
        <v>1.2790085883</v>
      </c>
      <c r="AU103" s="100" t="s">
        <v>28</v>
      </c>
      <c r="AV103" s="100" t="s">
        <v>28</v>
      </c>
      <c r="AW103" s="100" t="s">
        <v>28</v>
      </c>
      <c r="AX103" s="100" t="s">
        <v>28</v>
      </c>
      <c r="AY103" s="100" t="s">
        <v>28</v>
      </c>
      <c r="AZ103" s="100" t="s">
        <v>28</v>
      </c>
      <c r="BA103" s="100" t="s">
        <v>28</v>
      </c>
      <c r="BB103" s="100" t="s">
        <v>28</v>
      </c>
      <c r="BC103" s="110" t="s">
        <v>28</v>
      </c>
      <c r="BD103" s="111">
        <v>1932</v>
      </c>
      <c r="BE103" s="111">
        <v>2018</v>
      </c>
      <c r="BF103" s="111">
        <v>1756</v>
      </c>
    </row>
    <row r="104" spans="1:93" x14ac:dyDescent="0.3">
      <c r="A104" s="10"/>
      <c r="B104" t="s">
        <v>111</v>
      </c>
      <c r="C104" s="100">
        <v>1656</v>
      </c>
      <c r="D104" s="114">
        <v>27060</v>
      </c>
      <c r="E104" s="109">
        <v>5.6208014000000001E-2</v>
      </c>
      <c r="F104" s="101">
        <v>4.4192595799999998E-2</v>
      </c>
      <c r="G104" s="101">
        <v>7.1490275399999997E-2</v>
      </c>
      <c r="H104" s="101">
        <v>0.1823566489</v>
      </c>
      <c r="I104" s="103">
        <v>6.1197339199999999E-2</v>
      </c>
      <c r="J104" s="101">
        <v>5.8319716399999999E-2</v>
      </c>
      <c r="K104" s="101">
        <v>6.4216950300000006E-2</v>
      </c>
      <c r="L104" s="101">
        <v>0.8490523083</v>
      </c>
      <c r="M104" s="101">
        <v>0.66755294730000003</v>
      </c>
      <c r="N104" s="101">
        <v>1.0798990928000001</v>
      </c>
      <c r="O104" s="114">
        <v>1636</v>
      </c>
      <c r="P104" s="114">
        <v>28416</v>
      </c>
      <c r="Q104" s="109">
        <v>5.3887864399999999E-2</v>
      </c>
      <c r="R104" s="101">
        <v>4.2363679899999999E-2</v>
      </c>
      <c r="S104" s="101">
        <v>6.8546970700000001E-2</v>
      </c>
      <c r="T104" s="101">
        <v>0.26895296559999998</v>
      </c>
      <c r="U104" s="103">
        <v>5.7573198200000002E-2</v>
      </c>
      <c r="V104" s="101">
        <v>5.4849888800000003E-2</v>
      </c>
      <c r="W104" s="101">
        <v>6.0431720500000001E-2</v>
      </c>
      <c r="X104" s="101">
        <v>0.8730929301</v>
      </c>
      <c r="Y104" s="101">
        <v>0.68637771889999999</v>
      </c>
      <c r="Z104" s="101">
        <v>1.1106002477000001</v>
      </c>
      <c r="AA104" s="114">
        <v>1567</v>
      </c>
      <c r="AB104" s="114">
        <v>33018</v>
      </c>
      <c r="AC104" s="109">
        <v>4.6720773E-2</v>
      </c>
      <c r="AD104" s="101">
        <v>3.6711141799999999E-2</v>
      </c>
      <c r="AE104" s="101">
        <v>5.9459622400000002E-2</v>
      </c>
      <c r="AF104" s="101">
        <v>0.32345735450000002</v>
      </c>
      <c r="AG104" s="103">
        <v>4.7458961799999998E-2</v>
      </c>
      <c r="AH104" s="101">
        <v>4.51663806E-2</v>
      </c>
      <c r="AI104" s="101">
        <v>4.9867911100000002E-2</v>
      </c>
      <c r="AJ104" s="101">
        <v>0.88562282189999997</v>
      </c>
      <c r="AK104" s="101">
        <v>0.69588371309999997</v>
      </c>
      <c r="AL104" s="101">
        <v>1.1270960475</v>
      </c>
      <c r="AM104" s="101">
        <v>0.25891910359999998</v>
      </c>
      <c r="AN104" s="101">
        <v>0.86699989970000002</v>
      </c>
      <c r="AO104" s="101">
        <v>0.6767281007</v>
      </c>
      <c r="AP104" s="101">
        <v>1.1107693405000001</v>
      </c>
      <c r="AQ104" s="101">
        <v>0.73820087700000003</v>
      </c>
      <c r="AR104" s="101">
        <v>0.95872208390000002</v>
      </c>
      <c r="AS104" s="101">
        <v>0.74875363039999998</v>
      </c>
      <c r="AT104" s="101">
        <v>1.2275707212</v>
      </c>
      <c r="AU104" s="100" t="s">
        <v>28</v>
      </c>
      <c r="AV104" s="100" t="s">
        <v>28</v>
      </c>
      <c r="AW104" s="100" t="s">
        <v>28</v>
      </c>
      <c r="AX104" s="100" t="s">
        <v>28</v>
      </c>
      <c r="AY104" s="100" t="s">
        <v>28</v>
      </c>
      <c r="AZ104" s="100" t="s">
        <v>28</v>
      </c>
      <c r="BA104" s="100" t="s">
        <v>28</v>
      </c>
      <c r="BB104" s="100" t="s">
        <v>28</v>
      </c>
      <c r="BC104" s="110" t="s">
        <v>28</v>
      </c>
      <c r="BD104" s="111">
        <v>1656</v>
      </c>
      <c r="BE104" s="111">
        <v>1636</v>
      </c>
      <c r="BF104" s="111">
        <v>1567</v>
      </c>
    </row>
    <row r="105" spans="1:93" x14ac:dyDescent="0.3">
      <c r="A105" s="10"/>
      <c r="B105" s="3" t="s">
        <v>167</v>
      </c>
      <c r="C105" s="106">
        <v>92</v>
      </c>
      <c r="D105" s="113">
        <v>967</v>
      </c>
      <c r="E105" s="102">
        <v>0.1116150098</v>
      </c>
      <c r="F105" s="107">
        <v>8.10598862E-2</v>
      </c>
      <c r="G105" s="107">
        <v>0.15368773629999999</v>
      </c>
      <c r="H105" s="107">
        <v>1.3707812E-3</v>
      </c>
      <c r="I105" s="108">
        <v>9.5139607000000001E-2</v>
      </c>
      <c r="J105" s="107">
        <v>7.7556367099999995E-2</v>
      </c>
      <c r="K105" s="107">
        <v>0.1167092421</v>
      </c>
      <c r="L105" s="107">
        <v>1.6860048034999999</v>
      </c>
      <c r="M105" s="107">
        <v>1.2244532137999999</v>
      </c>
      <c r="N105" s="107">
        <v>2.3215359847000001</v>
      </c>
      <c r="O105" s="113">
        <v>69</v>
      </c>
      <c r="P105" s="113">
        <v>945</v>
      </c>
      <c r="Q105" s="102">
        <v>8.4739561300000002E-2</v>
      </c>
      <c r="R105" s="107">
        <v>6.0128657299999999E-2</v>
      </c>
      <c r="S105" s="107">
        <v>0.1194238084</v>
      </c>
      <c r="T105" s="107">
        <v>7.0189989499999994E-2</v>
      </c>
      <c r="U105" s="108">
        <v>7.3015872999999995E-2</v>
      </c>
      <c r="V105" s="107">
        <v>5.7669297100000003E-2</v>
      </c>
      <c r="W105" s="107">
        <v>9.2446379199999998E-2</v>
      </c>
      <c r="X105" s="107">
        <v>1.3729531268999999</v>
      </c>
      <c r="Y105" s="107">
        <v>0.97420646079999995</v>
      </c>
      <c r="Z105" s="107">
        <v>1.9349084250999999</v>
      </c>
      <c r="AA105" s="113">
        <v>75</v>
      </c>
      <c r="AB105" s="113">
        <v>902</v>
      </c>
      <c r="AC105" s="102">
        <v>9.0369730699999998E-2</v>
      </c>
      <c r="AD105" s="107">
        <v>6.4582922900000006E-2</v>
      </c>
      <c r="AE105" s="107">
        <v>0.12645275019999999</v>
      </c>
      <c r="AF105" s="107">
        <v>1.6886078E-3</v>
      </c>
      <c r="AG105" s="108">
        <v>8.3148558799999994E-2</v>
      </c>
      <c r="AH105" s="107">
        <v>6.6308077699999995E-2</v>
      </c>
      <c r="AI105" s="107">
        <v>0.1042660723</v>
      </c>
      <c r="AJ105" s="107">
        <v>1.7130173742999999</v>
      </c>
      <c r="AK105" s="107">
        <v>1.2242115607999999</v>
      </c>
      <c r="AL105" s="107">
        <v>2.3969946196</v>
      </c>
      <c r="AM105" s="107">
        <v>0.76370154489999997</v>
      </c>
      <c r="AN105" s="107">
        <v>1.0664408604</v>
      </c>
      <c r="AO105" s="107">
        <v>0.70112984199999995</v>
      </c>
      <c r="AP105" s="107">
        <v>1.6220905752999999</v>
      </c>
      <c r="AQ105" s="107">
        <v>0.18423603129999999</v>
      </c>
      <c r="AR105" s="107">
        <v>0.75921295420000001</v>
      </c>
      <c r="AS105" s="107">
        <v>0.50555890010000004</v>
      </c>
      <c r="AT105" s="107">
        <v>1.1401328505999999</v>
      </c>
      <c r="AU105" s="106">
        <v>1</v>
      </c>
      <c r="AV105" s="106" t="s">
        <v>28</v>
      </c>
      <c r="AW105" s="106">
        <v>3</v>
      </c>
      <c r="AX105" s="106" t="s">
        <v>28</v>
      </c>
      <c r="AY105" s="106" t="s">
        <v>28</v>
      </c>
      <c r="AZ105" s="106" t="s">
        <v>28</v>
      </c>
      <c r="BA105" s="106" t="s">
        <v>28</v>
      </c>
      <c r="BB105" s="106" t="s">
        <v>28</v>
      </c>
      <c r="BC105" s="104" t="s">
        <v>237</v>
      </c>
      <c r="BD105" s="105">
        <v>92</v>
      </c>
      <c r="BE105" s="105">
        <v>69</v>
      </c>
      <c r="BF105" s="105">
        <v>75</v>
      </c>
      <c r="CO105" s="4"/>
    </row>
    <row r="106" spans="1:93" x14ac:dyDescent="0.3">
      <c r="A106" s="10"/>
      <c r="B106" t="s">
        <v>115</v>
      </c>
      <c r="C106" s="100">
        <v>2057</v>
      </c>
      <c r="D106" s="114">
        <v>39407</v>
      </c>
      <c r="E106" s="109">
        <v>5.64891239E-2</v>
      </c>
      <c r="F106" s="101">
        <v>4.44736295E-2</v>
      </c>
      <c r="G106" s="101">
        <v>7.1750859200000003E-2</v>
      </c>
      <c r="H106" s="101">
        <v>0.19353985160000001</v>
      </c>
      <c r="I106" s="103">
        <v>5.2198847899999998E-2</v>
      </c>
      <c r="J106" s="101">
        <v>4.9991139499999997E-2</v>
      </c>
      <c r="K106" s="101">
        <v>5.4504053199999999E-2</v>
      </c>
      <c r="L106" s="101">
        <v>0.85329862460000006</v>
      </c>
      <c r="M106" s="101">
        <v>0.67179811249999999</v>
      </c>
      <c r="N106" s="101">
        <v>1.0838353504</v>
      </c>
      <c r="O106" s="114">
        <v>2078</v>
      </c>
      <c r="P106" s="114">
        <v>39892</v>
      </c>
      <c r="Q106" s="109">
        <v>5.4371303900000001E-2</v>
      </c>
      <c r="R106" s="101">
        <v>4.2798006700000002E-2</v>
      </c>
      <c r="S106" s="101">
        <v>6.90742144E-2</v>
      </c>
      <c r="T106" s="101">
        <v>0.29917632199999999</v>
      </c>
      <c r="U106" s="103">
        <v>5.2090644700000001E-2</v>
      </c>
      <c r="V106" s="101">
        <v>4.9898434999999998E-2</v>
      </c>
      <c r="W106" s="101">
        <v>5.4379165799999997E-2</v>
      </c>
      <c r="X106" s="101">
        <v>0.88092563339999996</v>
      </c>
      <c r="Y106" s="101">
        <v>0.69341469519999999</v>
      </c>
      <c r="Z106" s="101">
        <v>1.1191426674</v>
      </c>
      <c r="AA106" s="114">
        <v>1803</v>
      </c>
      <c r="AB106" s="114">
        <v>38103</v>
      </c>
      <c r="AC106" s="109">
        <v>4.8416689499999999E-2</v>
      </c>
      <c r="AD106" s="101">
        <v>3.8083360199999999E-2</v>
      </c>
      <c r="AE106" s="101">
        <v>6.1553807500000002E-2</v>
      </c>
      <c r="AF106" s="101">
        <v>0.4835776276</v>
      </c>
      <c r="AG106" s="103">
        <v>4.7319108700000001E-2</v>
      </c>
      <c r="AH106" s="101">
        <v>4.5184579099999997E-2</v>
      </c>
      <c r="AI106" s="101">
        <v>4.9554474000000001E-2</v>
      </c>
      <c r="AJ106" s="101">
        <v>0.91777002880000003</v>
      </c>
      <c r="AK106" s="101">
        <v>0.72189501060000005</v>
      </c>
      <c r="AL106" s="101">
        <v>1.1667926961999999</v>
      </c>
      <c r="AM106" s="101">
        <v>0.35446235840000001</v>
      </c>
      <c r="AN106" s="101">
        <v>0.89048240560000003</v>
      </c>
      <c r="AO106" s="101">
        <v>0.69662511739999999</v>
      </c>
      <c r="AP106" s="101">
        <v>1.1382864252</v>
      </c>
      <c r="AQ106" s="101">
        <v>0.75949309040000001</v>
      </c>
      <c r="AR106" s="101">
        <v>0.96250924270000005</v>
      </c>
      <c r="AS106" s="101">
        <v>0.75363728470000002</v>
      </c>
      <c r="AT106" s="101">
        <v>1.2292704476</v>
      </c>
      <c r="AU106" s="100" t="s">
        <v>28</v>
      </c>
      <c r="AV106" s="100" t="s">
        <v>28</v>
      </c>
      <c r="AW106" s="100" t="s">
        <v>28</v>
      </c>
      <c r="AX106" s="100" t="s">
        <v>28</v>
      </c>
      <c r="AY106" s="100" t="s">
        <v>28</v>
      </c>
      <c r="AZ106" s="100" t="s">
        <v>28</v>
      </c>
      <c r="BA106" s="100" t="s">
        <v>28</v>
      </c>
      <c r="BB106" s="100" t="s">
        <v>28</v>
      </c>
      <c r="BC106" s="110" t="s">
        <v>28</v>
      </c>
      <c r="BD106" s="111">
        <v>2057</v>
      </c>
      <c r="BE106" s="111">
        <v>2078</v>
      </c>
      <c r="BF106" s="111">
        <v>1803</v>
      </c>
    </row>
    <row r="107" spans="1:93" x14ac:dyDescent="0.3">
      <c r="A107" s="10"/>
      <c r="B107" t="s">
        <v>116</v>
      </c>
      <c r="C107" s="100">
        <v>2514</v>
      </c>
      <c r="D107" s="114">
        <v>36152</v>
      </c>
      <c r="E107" s="109">
        <v>7.6241752900000001E-2</v>
      </c>
      <c r="F107" s="101">
        <v>6.0070694799999998E-2</v>
      </c>
      <c r="G107" s="101">
        <v>9.67660672E-2</v>
      </c>
      <c r="H107" s="101">
        <v>0.2456253903</v>
      </c>
      <c r="I107" s="103">
        <v>6.9539721200000001E-2</v>
      </c>
      <c r="J107" s="101">
        <v>6.6873858499999994E-2</v>
      </c>
      <c r="K107" s="101">
        <v>7.2311855899999999E-2</v>
      </c>
      <c r="L107" s="101">
        <v>1.1516727176999999</v>
      </c>
      <c r="M107" s="101">
        <v>0.90740018010000001</v>
      </c>
      <c r="N107" s="101">
        <v>1.4617035325000001</v>
      </c>
      <c r="O107" s="114">
        <v>2662</v>
      </c>
      <c r="P107" s="114">
        <v>37602</v>
      </c>
      <c r="Q107" s="109">
        <v>7.6606187100000001E-2</v>
      </c>
      <c r="R107" s="101">
        <v>6.0357626300000002E-2</v>
      </c>
      <c r="S107" s="101">
        <v>9.7228938000000001E-2</v>
      </c>
      <c r="T107" s="101">
        <v>7.5672935499999996E-2</v>
      </c>
      <c r="U107" s="103">
        <v>7.0794106699999998E-2</v>
      </c>
      <c r="V107" s="101">
        <v>6.8155234600000003E-2</v>
      </c>
      <c r="W107" s="101">
        <v>7.3535152100000001E-2</v>
      </c>
      <c r="X107" s="101">
        <v>1.2411759344</v>
      </c>
      <c r="Y107" s="101">
        <v>0.97791622379999998</v>
      </c>
      <c r="Z107" s="101">
        <v>1.5753064146</v>
      </c>
      <c r="AA107" s="114">
        <v>2276</v>
      </c>
      <c r="AB107" s="114">
        <v>35103</v>
      </c>
      <c r="AC107" s="109">
        <v>6.7850675900000004E-2</v>
      </c>
      <c r="AD107" s="101">
        <v>5.3420912600000002E-2</v>
      </c>
      <c r="AE107" s="101">
        <v>8.6178127399999999E-2</v>
      </c>
      <c r="AF107" s="101">
        <v>3.9128724599999998E-2</v>
      </c>
      <c r="AG107" s="103">
        <v>6.4837763199999995E-2</v>
      </c>
      <c r="AH107" s="101">
        <v>6.2228009799999998E-2</v>
      </c>
      <c r="AI107" s="101">
        <v>6.7556965900000002E-2</v>
      </c>
      <c r="AJ107" s="101">
        <v>1.2861539559999999</v>
      </c>
      <c r="AK107" s="101">
        <v>1.0126283522999999</v>
      </c>
      <c r="AL107" s="101">
        <v>1.633562792</v>
      </c>
      <c r="AM107" s="101">
        <v>0.32886157849999997</v>
      </c>
      <c r="AN107" s="101">
        <v>0.8857075177</v>
      </c>
      <c r="AO107" s="101">
        <v>0.69420107710000001</v>
      </c>
      <c r="AP107" s="101">
        <v>1.1300440647000001</v>
      </c>
      <c r="AQ107" s="101">
        <v>0.96931180660000005</v>
      </c>
      <c r="AR107" s="101">
        <v>1.0047799823000001</v>
      </c>
      <c r="AS107" s="101">
        <v>0.78806712540000001</v>
      </c>
      <c r="AT107" s="101">
        <v>1.2810873343</v>
      </c>
      <c r="AU107" s="100" t="s">
        <v>28</v>
      </c>
      <c r="AV107" s="100" t="s">
        <v>28</v>
      </c>
      <c r="AW107" s="100" t="s">
        <v>28</v>
      </c>
      <c r="AX107" s="100" t="s">
        <v>28</v>
      </c>
      <c r="AY107" s="100" t="s">
        <v>28</v>
      </c>
      <c r="AZ107" s="100" t="s">
        <v>28</v>
      </c>
      <c r="BA107" s="100" t="s">
        <v>28</v>
      </c>
      <c r="BB107" s="100" t="s">
        <v>28</v>
      </c>
      <c r="BC107" s="110" t="s">
        <v>28</v>
      </c>
      <c r="BD107" s="111">
        <v>2514</v>
      </c>
      <c r="BE107" s="111">
        <v>2662</v>
      </c>
      <c r="BF107" s="111">
        <v>2276</v>
      </c>
    </row>
    <row r="108" spans="1:93" x14ac:dyDescent="0.3">
      <c r="A108" s="10"/>
      <c r="B108" t="s">
        <v>117</v>
      </c>
      <c r="C108" s="100">
        <v>1780</v>
      </c>
      <c r="D108" s="114">
        <v>30222</v>
      </c>
      <c r="E108" s="109">
        <v>6.6744850100000003E-2</v>
      </c>
      <c r="F108" s="101">
        <v>5.2505231899999998E-2</v>
      </c>
      <c r="G108" s="101">
        <v>8.4846306699999999E-2</v>
      </c>
      <c r="H108" s="101">
        <v>0.94670979369999997</v>
      </c>
      <c r="I108" s="103">
        <v>5.8897491900000001E-2</v>
      </c>
      <c r="J108" s="101">
        <v>5.6223954700000002E-2</v>
      </c>
      <c r="K108" s="101">
        <v>6.1698160000000002E-2</v>
      </c>
      <c r="L108" s="101">
        <v>1.0082168884</v>
      </c>
      <c r="M108" s="101">
        <v>0.79311979119999998</v>
      </c>
      <c r="N108" s="101">
        <v>1.2816491346000001</v>
      </c>
      <c r="O108" s="114">
        <v>1731</v>
      </c>
      <c r="P108" s="114">
        <v>31789</v>
      </c>
      <c r="Q108" s="109">
        <v>6.11736586E-2</v>
      </c>
      <c r="R108" s="101">
        <v>4.8105457099999999E-2</v>
      </c>
      <c r="S108" s="101">
        <v>7.7791933199999996E-2</v>
      </c>
      <c r="T108" s="101">
        <v>0.94212411650000005</v>
      </c>
      <c r="U108" s="103">
        <v>5.4452798099999998E-2</v>
      </c>
      <c r="V108" s="101">
        <v>5.1947090299999998E-2</v>
      </c>
      <c r="W108" s="101">
        <v>5.70793707E-2</v>
      </c>
      <c r="X108" s="101">
        <v>0.99113760510000004</v>
      </c>
      <c r="Y108" s="101">
        <v>0.77940617999999995</v>
      </c>
      <c r="Z108" s="101">
        <v>1.2603874301</v>
      </c>
      <c r="AA108" s="114">
        <v>1505</v>
      </c>
      <c r="AB108" s="114">
        <v>31211</v>
      </c>
      <c r="AC108" s="109">
        <v>5.3369792499999999E-2</v>
      </c>
      <c r="AD108" s="101">
        <v>4.1927503400000003E-2</v>
      </c>
      <c r="AE108" s="101">
        <v>6.7934757100000007E-2</v>
      </c>
      <c r="AF108" s="101">
        <v>0.92498663349999999</v>
      </c>
      <c r="AG108" s="103">
        <v>4.8220178799999999E-2</v>
      </c>
      <c r="AH108" s="101">
        <v>4.58445195E-2</v>
      </c>
      <c r="AI108" s="101">
        <v>5.0718944500000002E-2</v>
      </c>
      <c r="AJ108" s="101">
        <v>1.0116593380000001</v>
      </c>
      <c r="AK108" s="101">
        <v>0.79476326019999999</v>
      </c>
      <c r="AL108" s="101">
        <v>1.2877477701</v>
      </c>
      <c r="AM108" s="101">
        <v>0.28016152480000001</v>
      </c>
      <c r="AN108" s="101">
        <v>0.87243094139999999</v>
      </c>
      <c r="AO108" s="101">
        <v>0.68103049469999999</v>
      </c>
      <c r="AP108" s="101">
        <v>1.1176235915999999</v>
      </c>
      <c r="AQ108" s="101">
        <v>0.48807368509999999</v>
      </c>
      <c r="AR108" s="101">
        <v>0.91653001710000004</v>
      </c>
      <c r="AS108" s="101">
        <v>0.71638558900000004</v>
      </c>
      <c r="AT108" s="101">
        <v>1.1725909695000001</v>
      </c>
      <c r="AU108" s="100" t="s">
        <v>28</v>
      </c>
      <c r="AV108" s="100" t="s">
        <v>28</v>
      </c>
      <c r="AW108" s="100" t="s">
        <v>28</v>
      </c>
      <c r="AX108" s="100" t="s">
        <v>28</v>
      </c>
      <c r="AY108" s="100" t="s">
        <v>28</v>
      </c>
      <c r="AZ108" s="100" t="s">
        <v>28</v>
      </c>
      <c r="BA108" s="100" t="s">
        <v>28</v>
      </c>
      <c r="BB108" s="100" t="s">
        <v>28</v>
      </c>
      <c r="BC108" s="110" t="s">
        <v>28</v>
      </c>
      <c r="BD108" s="111">
        <v>1780</v>
      </c>
      <c r="BE108" s="111">
        <v>1731</v>
      </c>
      <c r="BF108" s="111">
        <v>1505</v>
      </c>
    </row>
    <row r="109" spans="1:93" x14ac:dyDescent="0.3">
      <c r="A109" s="10"/>
      <c r="B109" t="s">
        <v>118</v>
      </c>
      <c r="C109" s="100">
        <v>1384</v>
      </c>
      <c r="D109" s="114">
        <v>16821</v>
      </c>
      <c r="E109" s="109">
        <v>9.2773111000000005E-2</v>
      </c>
      <c r="F109" s="101">
        <v>7.2910322900000005E-2</v>
      </c>
      <c r="G109" s="101">
        <v>0.1180470718</v>
      </c>
      <c r="H109" s="101">
        <v>6.0455963999999996E-3</v>
      </c>
      <c r="I109" s="103">
        <v>8.2278104800000001E-2</v>
      </c>
      <c r="J109" s="101">
        <v>7.8055559299999994E-2</v>
      </c>
      <c r="K109" s="101">
        <v>8.6729075799999999E-2</v>
      </c>
      <c r="L109" s="101">
        <v>1.4013877803000001</v>
      </c>
      <c r="M109" s="101">
        <v>1.1013496746</v>
      </c>
      <c r="N109" s="101">
        <v>1.7831645626999999</v>
      </c>
      <c r="O109" s="114">
        <v>1503</v>
      </c>
      <c r="P109" s="114">
        <v>17227</v>
      </c>
      <c r="Q109" s="109">
        <v>9.8094770299999995E-2</v>
      </c>
      <c r="R109" s="101">
        <v>7.7106045799999995E-2</v>
      </c>
      <c r="S109" s="101">
        <v>0.1247967503</v>
      </c>
      <c r="T109" s="101">
        <v>1.620421E-4</v>
      </c>
      <c r="U109" s="103">
        <v>8.7246763800000002E-2</v>
      </c>
      <c r="V109" s="101">
        <v>8.2945597999999995E-2</v>
      </c>
      <c r="W109" s="101">
        <v>9.1770967699999997E-2</v>
      </c>
      <c r="X109" s="101">
        <v>1.5893346564999999</v>
      </c>
      <c r="Y109" s="101">
        <v>1.2492746610000001</v>
      </c>
      <c r="Z109" s="101">
        <v>2.0219610060000002</v>
      </c>
      <c r="AA109" s="114">
        <v>1382</v>
      </c>
      <c r="AB109" s="114">
        <v>16153</v>
      </c>
      <c r="AC109" s="109">
        <v>9.4718503300000007E-2</v>
      </c>
      <c r="AD109" s="101">
        <v>7.4422282699999995E-2</v>
      </c>
      <c r="AE109" s="101">
        <v>0.12054984790000001</v>
      </c>
      <c r="AF109" s="101">
        <v>1.9684682000000001E-6</v>
      </c>
      <c r="AG109" s="103">
        <v>8.5556862499999997E-2</v>
      </c>
      <c r="AH109" s="101">
        <v>8.11629569E-2</v>
      </c>
      <c r="AI109" s="101">
        <v>9.0188640299999998E-2</v>
      </c>
      <c r="AJ109" s="101">
        <v>1.7954512042999999</v>
      </c>
      <c r="AK109" s="101">
        <v>1.4107230632000001</v>
      </c>
      <c r="AL109" s="101">
        <v>2.2851012441999998</v>
      </c>
      <c r="AM109" s="101">
        <v>0.78187038210000004</v>
      </c>
      <c r="AN109" s="101">
        <v>0.96558158009999995</v>
      </c>
      <c r="AO109" s="101">
        <v>0.75355485789999999</v>
      </c>
      <c r="AP109" s="101">
        <v>1.2372659775999999</v>
      </c>
      <c r="AQ109" s="101">
        <v>0.65898473130000002</v>
      </c>
      <c r="AR109" s="101">
        <v>1.0573620868</v>
      </c>
      <c r="AS109" s="101">
        <v>0.82535653850000001</v>
      </c>
      <c r="AT109" s="101">
        <v>1.3545837835000001</v>
      </c>
      <c r="AU109" s="100" t="s">
        <v>28</v>
      </c>
      <c r="AV109" s="100">
        <v>2</v>
      </c>
      <c r="AW109" s="100">
        <v>3</v>
      </c>
      <c r="AX109" s="100" t="s">
        <v>28</v>
      </c>
      <c r="AY109" s="100" t="s">
        <v>28</v>
      </c>
      <c r="AZ109" s="100" t="s">
        <v>28</v>
      </c>
      <c r="BA109" s="100" t="s">
        <v>28</v>
      </c>
      <c r="BB109" s="100" t="s">
        <v>28</v>
      </c>
      <c r="BC109" s="110" t="s">
        <v>236</v>
      </c>
      <c r="BD109" s="111">
        <v>1384</v>
      </c>
      <c r="BE109" s="111">
        <v>1503</v>
      </c>
      <c r="BF109" s="111">
        <v>1382</v>
      </c>
      <c r="CO109" s="4"/>
    </row>
    <row r="110" spans="1:93" s="3" customFormat="1" x14ac:dyDescent="0.3">
      <c r="A110" s="10" t="s">
        <v>242</v>
      </c>
      <c r="B110" s="3" t="s">
        <v>201</v>
      </c>
      <c r="C110" s="106">
        <v>3769</v>
      </c>
      <c r="D110" s="113">
        <v>66768</v>
      </c>
      <c r="E110" s="102">
        <v>6.7259935199999996E-2</v>
      </c>
      <c r="F110" s="107">
        <v>6.001161E-2</v>
      </c>
      <c r="G110" s="107">
        <v>7.5383727999999997E-2</v>
      </c>
      <c r="H110" s="107">
        <v>0.96076952650000003</v>
      </c>
      <c r="I110" s="108">
        <v>5.6449197200000002E-2</v>
      </c>
      <c r="J110" s="107">
        <v>5.4675503E-2</v>
      </c>
      <c r="K110" s="107">
        <v>5.8280430699999997E-2</v>
      </c>
      <c r="L110" s="107">
        <v>0.99714243709999995</v>
      </c>
      <c r="M110" s="107">
        <v>0.88968451810000004</v>
      </c>
      <c r="N110" s="107">
        <v>1.1175793436999999</v>
      </c>
      <c r="O110" s="113">
        <v>4119</v>
      </c>
      <c r="P110" s="113">
        <v>76533</v>
      </c>
      <c r="Q110" s="102">
        <v>6.1729720199999998E-2</v>
      </c>
      <c r="R110" s="107">
        <v>5.5143093800000001E-2</v>
      </c>
      <c r="S110" s="107">
        <v>6.9103093199999993E-2</v>
      </c>
      <c r="T110" s="107">
        <v>0.74519869309999998</v>
      </c>
      <c r="U110" s="108">
        <v>5.3819920799999997E-2</v>
      </c>
      <c r="V110" s="107">
        <v>5.2201167399999998E-2</v>
      </c>
      <c r="W110" s="107">
        <v>5.5488871699999998E-2</v>
      </c>
      <c r="X110" s="107">
        <v>0.98146520049999997</v>
      </c>
      <c r="Y110" s="107">
        <v>0.87674182649999999</v>
      </c>
      <c r="Z110" s="107">
        <v>1.0986973709000001</v>
      </c>
      <c r="AA110" s="113">
        <v>3848</v>
      </c>
      <c r="AB110" s="113">
        <v>86490</v>
      </c>
      <c r="AC110" s="102">
        <v>5.0855228699999998E-2</v>
      </c>
      <c r="AD110" s="107">
        <v>4.5435293199999997E-2</v>
      </c>
      <c r="AE110" s="107">
        <v>5.6921703499999997E-2</v>
      </c>
      <c r="AF110" s="107">
        <v>0.52362736620000006</v>
      </c>
      <c r="AG110" s="108">
        <v>4.4490692599999999E-2</v>
      </c>
      <c r="AH110" s="107">
        <v>4.3106945100000002E-2</v>
      </c>
      <c r="AI110" s="107">
        <v>4.5918858799999997E-2</v>
      </c>
      <c r="AJ110" s="107">
        <v>0.96399413550000002</v>
      </c>
      <c r="AK110" s="107">
        <v>0.86125571219999997</v>
      </c>
      <c r="AL110" s="107">
        <v>1.0789881335</v>
      </c>
      <c r="AM110" s="107">
        <v>1.5540135999999999E-3</v>
      </c>
      <c r="AN110" s="107">
        <v>0.82383702049999996</v>
      </c>
      <c r="AO110" s="107">
        <v>0.73065977459999998</v>
      </c>
      <c r="AP110" s="107">
        <v>0.92889667669999998</v>
      </c>
      <c r="AQ110" s="107">
        <v>0.16127120480000001</v>
      </c>
      <c r="AR110" s="107">
        <v>0.91777846620000003</v>
      </c>
      <c r="AS110" s="107">
        <v>0.81395792759999996</v>
      </c>
      <c r="AT110" s="107">
        <v>1.0348413405000001</v>
      </c>
      <c r="AU110" s="106" t="s">
        <v>28</v>
      </c>
      <c r="AV110" s="106" t="s">
        <v>28</v>
      </c>
      <c r="AW110" s="106" t="s">
        <v>28</v>
      </c>
      <c r="AX110" s="106" t="s">
        <v>28</v>
      </c>
      <c r="AY110" s="106" t="s">
        <v>232</v>
      </c>
      <c r="AZ110" s="106" t="s">
        <v>28</v>
      </c>
      <c r="BA110" s="106" t="s">
        <v>28</v>
      </c>
      <c r="BB110" s="106" t="s">
        <v>28</v>
      </c>
      <c r="BC110" s="104" t="s">
        <v>278</v>
      </c>
      <c r="BD110" s="105">
        <v>3769</v>
      </c>
      <c r="BE110" s="105">
        <v>4119</v>
      </c>
      <c r="BF110" s="105">
        <v>3848</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202</v>
      </c>
      <c r="C111" s="100">
        <v>1822</v>
      </c>
      <c r="D111" s="114">
        <v>29106</v>
      </c>
      <c r="E111" s="109">
        <v>6.8685888299999998E-2</v>
      </c>
      <c r="F111" s="101">
        <v>6.0958757699999998E-2</v>
      </c>
      <c r="G111" s="101">
        <v>7.7392509600000006E-2</v>
      </c>
      <c r="H111" s="101">
        <v>0.76605992990000005</v>
      </c>
      <c r="I111" s="103">
        <v>6.25987769E-2</v>
      </c>
      <c r="J111" s="101">
        <v>5.9789418499999997E-2</v>
      </c>
      <c r="K111" s="101">
        <v>6.5540140100000005E-2</v>
      </c>
      <c r="L111" s="101">
        <v>1.0182824859999999</v>
      </c>
      <c r="M111" s="101">
        <v>0.9037261794</v>
      </c>
      <c r="N111" s="101">
        <v>1.1473599471</v>
      </c>
      <c r="O111" s="114">
        <v>1763</v>
      </c>
      <c r="P111" s="114">
        <v>30589</v>
      </c>
      <c r="Q111" s="109">
        <v>6.1609543599999997E-2</v>
      </c>
      <c r="R111" s="101">
        <v>5.4692228199999998E-2</v>
      </c>
      <c r="S111" s="101">
        <v>6.9401741200000006E-2</v>
      </c>
      <c r="T111" s="101">
        <v>0.73388514689999995</v>
      </c>
      <c r="U111" s="103">
        <v>5.7635097599999997E-2</v>
      </c>
      <c r="V111" s="101">
        <v>5.5006572199999999E-2</v>
      </c>
      <c r="W111" s="101">
        <v>6.03892288E-2</v>
      </c>
      <c r="X111" s="101">
        <v>0.97955446670000001</v>
      </c>
      <c r="Y111" s="101">
        <v>0.86957333660000002</v>
      </c>
      <c r="Z111" s="101">
        <v>1.1034456933000001</v>
      </c>
      <c r="AA111" s="114">
        <v>1563</v>
      </c>
      <c r="AB111" s="114">
        <v>33045</v>
      </c>
      <c r="AC111" s="109">
        <v>5.0067465300000003E-2</v>
      </c>
      <c r="AD111" s="101">
        <v>4.44125821E-2</v>
      </c>
      <c r="AE111" s="101">
        <v>5.6442363099999997E-2</v>
      </c>
      <c r="AF111" s="101">
        <v>0.39255334409999998</v>
      </c>
      <c r="AG111" s="103">
        <v>4.7299137499999998E-2</v>
      </c>
      <c r="AH111" s="101">
        <v>4.5011427E-2</v>
      </c>
      <c r="AI111" s="101">
        <v>4.9703121199999999E-2</v>
      </c>
      <c r="AJ111" s="101">
        <v>0.94906156450000001</v>
      </c>
      <c r="AK111" s="101">
        <v>0.84186955259999996</v>
      </c>
      <c r="AL111" s="101">
        <v>1.069901923</v>
      </c>
      <c r="AM111" s="101">
        <v>2.1282607000000001E-3</v>
      </c>
      <c r="AN111" s="101">
        <v>0.81265762330000002</v>
      </c>
      <c r="AO111" s="101">
        <v>0.71190606840000004</v>
      </c>
      <c r="AP111" s="101">
        <v>0.92766790750000006</v>
      </c>
      <c r="AQ111" s="101">
        <v>0.10323335459999999</v>
      </c>
      <c r="AR111" s="101">
        <v>0.89697527700000002</v>
      </c>
      <c r="AS111" s="101">
        <v>0.78701041270000005</v>
      </c>
      <c r="AT111" s="101">
        <v>1.0223049588999999</v>
      </c>
      <c r="AU111" s="100" t="s">
        <v>28</v>
      </c>
      <c r="AV111" s="100" t="s">
        <v>28</v>
      </c>
      <c r="AW111" s="100" t="s">
        <v>28</v>
      </c>
      <c r="AX111" s="100" t="s">
        <v>28</v>
      </c>
      <c r="AY111" s="100" t="s">
        <v>232</v>
      </c>
      <c r="AZ111" s="100" t="s">
        <v>28</v>
      </c>
      <c r="BA111" s="100" t="s">
        <v>28</v>
      </c>
      <c r="BB111" s="100" t="s">
        <v>28</v>
      </c>
      <c r="BC111" s="110" t="s">
        <v>278</v>
      </c>
      <c r="BD111" s="111">
        <v>1822</v>
      </c>
      <c r="BE111" s="111">
        <v>1763</v>
      </c>
      <c r="BF111" s="111">
        <v>1563</v>
      </c>
    </row>
    <row r="112" spans="1:93" x14ac:dyDescent="0.3">
      <c r="A112" s="10"/>
      <c r="B112" t="s">
        <v>203</v>
      </c>
      <c r="C112" s="100">
        <v>3383</v>
      </c>
      <c r="D112" s="114">
        <v>49361</v>
      </c>
      <c r="E112" s="109">
        <v>7.9214452699999993E-2</v>
      </c>
      <c r="F112" s="101">
        <v>7.0672936199999994E-2</v>
      </c>
      <c r="G112" s="101">
        <v>8.8788295200000006E-2</v>
      </c>
      <c r="H112" s="101">
        <v>5.7608562999999996E-3</v>
      </c>
      <c r="I112" s="103">
        <v>6.8535888700000006E-2</v>
      </c>
      <c r="J112" s="101">
        <v>6.6264882100000005E-2</v>
      </c>
      <c r="K112" s="101">
        <v>7.0884726300000006E-2</v>
      </c>
      <c r="L112" s="101">
        <v>1.1743706298000001</v>
      </c>
      <c r="M112" s="101">
        <v>1.0477408817</v>
      </c>
      <c r="N112" s="101">
        <v>1.3163048233000001</v>
      </c>
      <c r="O112" s="114">
        <v>3176</v>
      </c>
      <c r="P112" s="114">
        <v>53311</v>
      </c>
      <c r="Q112" s="109">
        <v>6.6734303800000006E-2</v>
      </c>
      <c r="R112" s="101">
        <v>5.9554778900000001E-2</v>
      </c>
      <c r="S112" s="101">
        <v>7.47793442E-2</v>
      </c>
      <c r="T112" s="101">
        <v>0.30764999580000002</v>
      </c>
      <c r="U112" s="103">
        <v>5.9574947000000003E-2</v>
      </c>
      <c r="V112" s="101">
        <v>5.75386487E-2</v>
      </c>
      <c r="W112" s="101">
        <v>6.1683310099999999E-2</v>
      </c>
      <c r="X112" s="101">
        <v>1.0610350528000001</v>
      </c>
      <c r="Y112" s="101">
        <v>0.94688494980000004</v>
      </c>
      <c r="Z112" s="101">
        <v>1.1889463271</v>
      </c>
      <c r="AA112" s="114">
        <v>2918</v>
      </c>
      <c r="AB112" s="114">
        <v>57900</v>
      </c>
      <c r="AC112" s="109">
        <v>5.5520545300000002E-2</v>
      </c>
      <c r="AD112" s="101">
        <v>4.9553292399999997E-2</v>
      </c>
      <c r="AE112" s="101">
        <v>6.2206380200000001E-2</v>
      </c>
      <c r="AF112" s="101">
        <v>0.37840921929999999</v>
      </c>
      <c r="AG112" s="103">
        <v>5.0397236599999999E-2</v>
      </c>
      <c r="AH112" s="101">
        <v>4.86014398E-2</v>
      </c>
      <c r="AI112" s="101">
        <v>5.22593872E-2</v>
      </c>
      <c r="AJ112" s="101">
        <v>1.0524282630999999</v>
      </c>
      <c r="AK112" s="101">
        <v>0.93931508029999999</v>
      </c>
      <c r="AL112" s="101">
        <v>1.1791626390000001</v>
      </c>
      <c r="AM112" s="101">
        <v>3.1025670000000001E-3</v>
      </c>
      <c r="AN112" s="101">
        <v>0.83196410379999997</v>
      </c>
      <c r="AO112" s="101">
        <v>0.73647011920000005</v>
      </c>
      <c r="AP112" s="101">
        <v>0.93984026229999995</v>
      </c>
      <c r="AQ112" s="101">
        <v>5.5167193000000003E-3</v>
      </c>
      <c r="AR112" s="101">
        <v>0.84245111240000004</v>
      </c>
      <c r="AS112" s="101">
        <v>0.74638222200000004</v>
      </c>
      <c r="AT112" s="101">
        <v>0.95088529160000002</v>
      </c>
      <c r="AU112" s="100">
        <v>1</v>
      </c>
      <c r="AV112" s="100" t="s">
        <v>28</v>
      </c>
      <c r="AW112" s="100" t="s">
        <v>28</v>
      </c>
      <c r="AX112" s="100" t="s">
        <v>231</v>
      </c>
      <c r="AY112" s="100" t="s">
        <v>232</v>
      </c>
      <c r="AZ112" s="100" t="s">
        <v>28</v>
      </c>
      <c r="BA112" s="100" t="s">
        <v>28</v>
      </c>
      <c r="BB112" s="100" t="s">
        <v>28</v>
      </c>
      <c r="BC112" s="110" t="s">
        <v>277</v>
      </c>
      <c r="BD112" s="111">
        <v>3383</v>
      </c>
      <c r="BE112" s="111">
        <v>3176</v>
      </c>
      <c r="BF112" s="111">
        <v>2918</v>
      </c>
    </row>
    <row r="113" spans="1:93" x14ac:dyDescent="0.3">
      <c r="A113" s="10"/>
      <c r="B113" t="s">
        <v>204</v>
      </c>
      <c r="C113" s="100">
        <v>2903</v>
      </c>
      <c r="D113" s="114">
        <v>39618</v>
      </c>
      <c r="E113" s="109">
        <v>8.3596568400000001E-2</v>
      </c>
      <c r="F113" s="101">
        <v>7.44855086E-2</v>
      </c>
      <c r="G113" s="101">
        <v>9.3822092100000004E-2</v>
      </c>
      <c r="H113" s="101">
        <v>2.6796809999999997E-4</v>
      </c>
      <c r="I113" s="103">
        <v>7.3274774099999995E-2</v>
      </c>
      <c r="J113" s="101">
        <v>7.0657170500000005E-2</v>
      </c>
      <c r="K113" s="101">
        <v>7.5989350900000002E-2</v>
      </c>
      <c r="L113" s="101">
        <v>1.2393364002</v>
      </c>
      <c r="M113" s="101">
        <v>1.1042630564</v>
      </c>
      <c r="N113" s="101">
        <v>1.3909319015999999</v>
      </c>
      <c r="O113" s="114">
        <v>2856</v>
      </c>
      <c r="P113" s="114">
        <v>41910</v>
      </c>
      <c r="Q113" s="109">
        <v>7.6154140699999998E-2</v>
      </c>
      <c r="R113" s="101">
        <v>6.7889892600000001E-2</v>
      </c>
      <c r="S113" s="101">
        <v>8.5424396999999999E-2</v>
      </c>
      <c r="T113" s="101">
        <v>1.0995579E-3</v>
      </c>
      <c r="U113" s="103">
        <v>6.8146027200000001E-2</v>
      </c>
      <c r="V113" s="101">
        <v>6.5692052900000006E-2</v>
      </c>
      <c r="W113" s="101">
        <v>7.0691671499999997E-2</v>
      </c>
      <c r="X113" s="101">
        <v>1.2108047588999999</v>
      </c>
      <c r="Y113" s="101">
        <v>1.0794082155</v>
      </c>
      <c r="Z113" s="101">
        <v>1.3581962257</v>
      </c>
      <c r="AA113" s="114">
        <v>2544</v>
      </c>
      <c r="AB113" s="114">
        <v>45454</v>
      </c>
      <c r="AC113" s="109">
        <v>6.3274064699999993E-2</v>
      </c>
      <c r="AD113" s="101">
        <v>5.63991114E-2</v>
      </c>
      <c r="AE113" s="101">
        <v>7.09870628E-2</v>
      </c>
      <c r="AF113" s="101">
        <v>1.9467690999999999E-3</v>
      </c>
      <c r="AG113" s="103">
        <v>5.5968671599999999E-2</v>
      </c>
      <c r="AH113" s="101">
        <v>5.3835509900000002E-2</v>
      </c>
      <c r="AI113" s="101">
        <v>5.8186357100000002E-2</v>
      </c>
      <c r="AJ113" s="101">
        <v>1.1994012972999999</v>
      </c>
      <c r="AK113" s="101">
        <v>1.0690820593000001</v>
      </c>
      <c r="AL113" s="101">
        <v>1.3456062231999999</v>
      </c>
      <c r="AM113" s="101">
        <v>3.4290903999999998E-3</v>
      </c>
      <c r="AN113" s="101">
        <v>0.83086834369999996</v>
      </c>
      <c r="AO113" s="101">
        <v>0.7339030875</v>
      </c>
      <c r="AP113" s="101">
        <v>0.94064491120000004</v>
      </c>
      <c r="AQ113" s="101">
        <v>0.13815188179999999</v>
      </c>
      <c r="AR113" s="101">
        <v>0.91097209020000003</v>
      </c>
      <c r="AS113" s="101">
        <v>0.8053331936</v>
      </c>
      <c r="AT113" s="101">
        <v>1.0304680793000001</v>
      </c>
      <c r="AU113" s="100">
        <v>1</v>
      </c>
      <c r="AV113" s="100">
        <v>2</v>
      </c>
      <c r="AW113" s="100">
        <v>3</v>
      </c>
      <c r="AX113" s="100" t="s">
        <v>28</v>
      </c>
      <c r="AY113" s="100" t="s">
        <v>232</v>
      </c>
      <c r="AZ113" s="100" t="s">
        <v>28</v>
      </c>
      <c r="BA113" s="100" t="s">
        <v>28</v>
      </c>
      <c r="BB113" s="100" t="s">
        <v>28</v>
      </c>
      <c r="BC113" s="110" t="s">
        <v>239</v>
      </c>
      <c r="BD113" s="111">
        <v>2903</v>
      </c>
      <c r="BE113" s="111">
        <v>2856</v>
      </c>
      <c r="BF113" s="111">
        <v>2544</v>
      </c>
      <c r="BQ113" s="52"/>
      <c r="CO113" s="4"/>
    </row>
    <row r="114" spans="1:93" s="3" customFormat="1" x14ac:dyDescent="0.3">
      <c r="A114" s="10"/>
      <c r="B114" s="3" t="s">
        <v>119</v>
      </c>
      <c r="C114" s="106">
        <v>3055</v>
      </c>
      <c r="D114" s="113">
        <v>56805</v>
      </c>
      <c r="E114" s="102">
        <v>6.0811193399999998E-2</v>
      </c>
      <c r="F114" s="107">
        <v>5.4148969599999999E-2</v>
      </c>
      <c r="G114" s="107">
        <v>6.8293104699999996E-2</v>
      </c>
      <c r="H114" s="107">
        <v>7.9978504899999997E-2</v>
      </c>
      <c r="I114" s="108">
        <v>5.3780477100000001E-2</v>
      </c>
      <c r="J114" s="107">
        <v>5.1906821399999997E-2</v>
      </c>
      <c r="K114" s="107">
        <v>5.5721765200000002E-2</v>
      </c>
      <c r="L114" s="107">
        <v>0.90153850800000002</v>
      </c>
      <c r="M114" s="107">
        <v>0.80276966279999995</v>
      </c>
      <c r="N114" s="107">
        <v>1.0124593878999999</v>
      </c>
      <c r="O114" s="113">
        <v>3072</v>
      </c>
      <c r="P114" s="113">
        <v>59408</v>
      </c>
      <c r="Q114" s="102">
        <v>5.4773838900000003E-2</v>
      </c>
      <c r="R114" s="107">
        <v>4.8794807799999999E-2</v>
      </c>
      <c r="S114" s="107">
        <v>6.1485505699999998E-2</v>
      </c>
      <c r="T114" s="107">
        <v>1.9057146899999999E-2</v>
      </c>
      <c r="U114" s="108">
        <v>5.1710207399999999E-2</v>
      </c>
      <c r="V114" s="107">
        <v>4.99135816E-2</v>
      </c>
      <c r="W114" s="107">
        <v>5.3571502200000003E-2</v>
      </c>
      <c r="X114" s="107">
        <v>0.87087089790000005</v>
      </c>
      <c r="Y114" s="107">
        <v>0.77580791999999998</v>
      </c>
      <c r="Z114" s="107">
        <v>0.97758233859999999</v>
      </c>
      <c r="AA114" s="113">
        <v>3003</v>
      </c>
      <c r="AB114" s="113">
        <v>63320</v>
      </c>
      <c r="AC114" s="102">
        <v>4.8895906500000003E-2</v>
      </c>
      <c r="AD114" s="107">
        <v>4.35775791E-2</v>
      </c>
      <c r="AE114" s="107">
        <v>5.4863297300000002E-2</v>
      </c>
      <c r="AF114" s="107">
        <v>0.19604881860000001</v>
      </c>
      <c r="AG114" s="108">
        <v>4.7425773800000001E-2</v>
      </c>
      <c r="AH114" s="107">
        <v>4.5759518700000001E-2</v>
      </c>
      <c r="AI114" s="107">
        <v>4.9152702899999998E-2</v>
      </c>
      <c r="AJ114" s="107">
        <v>0.92685390140000001</v>
      </c>
      <c r="AK114" s="107">
        <v>0.82604152450000001</v>
      </c>
      <c r="AL114" s="107">
        <v>1.0399696977999999</v>
      </c>
      <c r="AM114" s="107">
        <v>7.4808897799999996E-2</v>
      </c>
      <c r="AN114" s="107">
        <v>0.89268722970000003</v>
      </c>
      <c r="AO114" s="107">
        <v>0.78788707079999998</v>
      </c>
      <c r="AP114" s="107">
        <v>1.0114272966</v>
      </c>
      <c r="AQ114" s="107">
        <v>9.9778885799999995E-2</v>
      </c>
      <c r="AR114" s="107">
        <v>0.90071968410000003</v>
      </c>
      <c r="AS114" s="107">
        <v>0.79527102689999996</v>
      </c>
      <c r="AT114" s="107">
        <v>1.0201502656999999</v>
      </c>
      <c r="AU114" s="106" t="s">
        <v>28</v>
      </c>
      <c r="AV114" s="106" t="s">
        <v>28</v>
      </c>
      <c r="AW114" s="106" t="s">
        <v>28</v>
      </c>
      <c r="AX114" s="106" t="s">
        <v>28</v>
      </c>
      <c r="AY114" s="106" t="s">
        <v>28</v>
      </c>
      <c r="AZ114" s="106" t="s">
        <v>28</v>
      </c>
      <c r="BA114" s="106" t="s">
        <v>28</v>
      </c>
      <c r="BB114" s="106" t="s">
        <v>28</v>
      </c>
      <c r="BC114" s="104" t="s">
        <v>28</v>
      </c>
      <c r="BD114" s="105">
        <v>3055</v>
      </c>
      <c r="BE114" s="105">
        <v>3072</v>
      </c>
      <c r="BF114" s="105">
        <v>3003</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100">
        <v>1325</v>
      </c>
      <c r="D115" s="114">
        <v>20075</v>
      </c>
      <c r="E115" s="109">
        <v>6.3664124899999994E-2</v>
      </c>
      <c r="F115" s="101">
        <v>5.6185228800000001E-2</v>
      </c>
      <c r="G115" s="101">
        <v>7.2138547499999997E-2</v>
      </c>
      <c r="H115" s="101">
        <v>0.36461541870000003</v>
      </c>
      <c r="I115" s="103">
        <v>6.6002490699999999E-2</v>
      </c>
      <c r="J115" s="101">
        <v>6.25426127E-2</v>
      </c>
      <c r="K115" s="101">
        <v>6.9653770300000001E-2</v>
      </c>
      <c r="L115" s="101">
        <v>0.94383380640000003</v>
      </c>
      <c r="M115" s="101">
        <v>0.83295762650000005</v>
      </c>
      <c r="N115" s="101">
        <v>1.0694688728999999</v>
      </c>
      <c r="O115" s="114">
        <v>1413</v>
      </c>
      <c r="P115" s="114">
        <v>20970</v>
      </c>
      <c r="Q115" s="109">
        <v>6.5468245199999997E-2</v>
      </c>
      <c r="R115" s="101">
        <v>5.7863669800000003E-2</v>
      </c>
      <c r="S115" s="101">
        <v>7.4072231299999999E-2</v>
      </c>
      <c r="T115" s="101">
        <v>0.52453104360000002</v>
      </c>
      <c r="U115" s="103">
        <v>6.73819742E-2</v>
      </c>
      <c r="V115" s="101">
        <v>6.3958652500000004E-2</v>
      </c>
      <c r="W115" s="101">
        <v>7.0988525799999994E-2</v>
      </c>
      <c r="X115" s="101">
        <v>1.0409054870000001</v>
      </c>
      <c r="Y115" s="101">
        <v>0.91999733900000003</v>
      </c>
      <c r="Z115" s="101">
        <v>1.1777036593000001</v>
      </c>
      <c r="AA115" s="114">
        <v>1220</v>
      </c>
      <c r="AB115" s="114">
        <v>21891</v>
      </c>
      <c r="AC115" s="109">
        <v>5.1494670899999997E-2</v>
      </c>
      <c r="AD115" s="101">
        <v>4.54076375E-2</v>
      </c>
      <c r="AE115" s="101">
        <v>5.8397689900000001E-2</v>
      </c>
      <c r="AF115" s="101">
        <v>0.70643552330000003</v>
      </c>
      <c r="AG115" s="103">
        <v>5.57306656E-2</v>
      </c>
      <c r="AH115" s="101">
        <v>5.2689539200000003E-2</v>
      </c>
      <c r="AI115" s="101">
        <v>5.8947319200000001E-2</v>
      </c>
      <c r="AJ115" s="101">
        <v>0.97611518050000001</v>
      </c>
      <c r="AK115" s="101">
        <v>0.86073147849999998</v>
      </c>
      <c r="AL115" s="101">
        <v>1.1069664226</v>
      </c>
      <c r="AM115" s="101">
        <v>8.8730920000000004E-4</v>
      </c>
      <c r="AN115" s="101">
        <v>0.78655951049999995</v>
      </c>
      <c r="AO115" s="101">
        <v>0.68273323819999998</v>
      </c>
      <c r="AP115" s="101">
        <v>0.90617510469999996</v>
      </c>
      <c r="AQ115" s="101">
        <v>0.69519484890000005</v>
      </c>
      <c r="AR115" s="101">
        <v>1.0283380999</v>
      </c>
      <c r="AS115" s="101">
        <v>0.89418786380000004</v>
      </c>
      <c r="AT115" s="101">
        <v>1.1826141804999999</v>
      </c>
      <c r="AU115" s="100" t="s">
        <v>28</v>
      </c>
      <c r="AV115" s="100" t="s">
        <v>28</v>
      </c>
      <c r="AW115" s="100" t="s">
        <v>28</v>
      </c>
      <c r="AX115" s="100" t="s">
        <v>28</v>
      </c>
      <c r="AY115" s="100" t="s">
        <v>232</v>
      </c>
      <c r="AZ115" s="100" t="s">
        <v>28</v>
      </c>
      <c r="BA115" s="100" t="s">
        <v>28</v>
      </c>
      <c r="BB115" s="100" t="s">
        <v>28</v>
      </c>
      <c r="BC115" s="110" t="s">
        <v>278</v>
      </c>
      <c r="BD115" s="111">
        <v>1325</v>
      </c>
      <c r="BE115" s="111">
        <v>1413</v>
      </c>
      <c r="BF115" s="111">
        <v>1220</v>
      </c>
    </row>
    <row r="116" spans="1:93" x14ac:dyDescent="0.3">
      <c r="A116" s="10"/>
      <c r="B116" t="s">
        <v>121</v>
      </c>
      <c r="C116" s="100">
        <v>1125</v>
      </c>
      <c r="D116" s="114">
        <v>14966</v>
      </c>
      <c r="E116" s="109">
        <v>6.9776591900000004E-2</v>
      </c>
      <c r="F116" s="101">
        <v>6.1449771799999997E-2</v>
      </c>
      <c r="G116" s="101">
        <v>7.92317471E-2</v>
      </c>
      <c r="H116" s="101">
        <v>0.60137819979999996</v>
      </c>
      <c r="I116" s="103">
        <v>7.5170386199999994E-2</v>
      </c>
      <c r="J116" s="101">
        <v>7.0903692800000001E-2</v>
      </c>
      <c r="K116" s="101">
        <v>7.9693831699999995E-2</v>
      </c>
      <c r="L116" s="101">
        <v>1.0344523924</v>
      </c>
      <c r="M116" s="101">
        <v>0.91100556369999997</v>
      </c>
      <c r="N116" s="101">
        <v>1.1746270217999999</v>
      </c>
      <c r="O116" s="114">
        <v>1060</v>
      </c>
      <c r="P116" s="114">
        <v>15160</v>
      </c>
      <c r="Q116" s="109">
        <v>6.4794780400000002E-2</v>
      </c>
      <c r="R116" s="101">
        <v>5.7017236499999999E-2</v>
      </c>
      <c r="S116" s="101">
        <v>7.3633234899999997E-2</v>
      </c>
      <c r="T116" s="101">
        <v>0.64838337040000005</v>
      </c>
      <c r="U116" s="103">
        <v>6.9920844300000007E-2</v>
      </c>
      <c r="V116" s="101">
        <v>6.5835815000000006E-2</v>
      </c>
      <c r="W116" s="101">
        <v>7.4259344500000005E-2</v>
      </c>
      <c r="X116" s="101">
        <v>1.0301978042</v>
      </c>
      <c r="Y116" s="101">
        <v>0.90653956209999997</v>
      </c>
      <c r="Z116" s="101">
        <v>1.1707238823999999</v>
      </c>
      <c r="AA116" s="114">
        <v>990</v>
      </c>
      <c r="AB116" s="114">
        <v>15895</v>
      </c>
      <c r="AC116" s="109">
        <v>5.6315008999999999E-2</v>
      </c>
      <c r="AD116" s="101">
        <v>4.95166883E-2</v>
      </c>
      <c r="AE116" s="101">
        <v>6.4046695099999995E-2</v>
      </c>
      <c r="AF116" s="101">
        <v>0.31976122330000001</v>
      </c>
      <c r="AG116" s="103">
        <v>6.2283736999999999E-2</v>
      </c>
      <c r="AH116" s="101">
        <v>5.8522342499999998E-2</v>
      </c>
      <c r="AI116" s="101">
        <v>6.6286886899999994E-2</v>
      </c>
      <c r="AJ116" s="101">
        <v>1.0674878430999999</v>
      </c>
      <c r="AK116" s="101">
        <v>0.93862122609999998</v>
      </c>
      <c r="AL116" s="101">
        <v>1.2140470123</v>
      </c>
      <c r="AM116" s="101">
        <v>6.3063190899999996E-2</v>
      </c>
      <c r="AN116" s="101">
        <v>0.86912878859999998</v>
      </c>
      <c r="AO116" s="101">
        <v>0.74963712869999999</v>
      </c>
      <c r="AP116" s="101">
        <v>1.0076673395</v>
      </c>
      <c r="AQ116" s="101">
        <v>0.31846243079999997</v>
      </c>
      <c r="AR116" s="101">
        <v>0.92860339960000005</v>
      </c>
      <c r="AS116" s="101">
        <v>0.80283906309999997</v>
      </c>
      <c r="AT116" s="101">
        <v>1.0740686562999999</v>
      </c>
      <c r="AU116" s="100" t="s">
        <v>28</v>
      </c>
      <c r="AV116" s="100" t="s">
        <v>28</v>
      </c>
      <c r="AW116" s="100" t="s">
        <v>28</v>
      </c>
      <c r="AX116" s="100" t="s">
        <v>28</v>
      </c>
      <c r="AY116" s="100" t="s">
        <v>28</v>
      </c>
      <c r="AZ116" s="100" t="s">
        <v>28</v>
      </c>
      <c r="BA116" s="100" t="s">
        <v>28</v>
      </c>
      <c r="BB116" s="100" t="s">
        <v>28</v>
      </c>
      <c r="BC116" s="110" t="s">
        <v>28</v>
      </c>
      <c r="BD116" s="111">
        <v>1125</v>
      </c>
      <c r="BE116" s="111">
        <v>1060</v>
      </c>
      <c r="BF116" s="111">
        <v>990</v>
      </c>
    </row>
    <row r="117" spans="1:93" x14ac:dyDescent="0.3">
      <c r="A117" s="10"/>
      <c r="B117" t="s">
        <v>122</v>
      </c>
      <c r="C117" s="100">
        <v>681</v>
      </c>
      <c r="D117" s="114">
        <v>9775</v>
      </c>
      <c r="E117" s="109">
        <v>6.6084184599999998E-2</v>
      </c>
      <c r="F117" s="101">
        <v>5.77004817E-2</v>
      </c>
      <c r="G117" s="101">
        <v>7.5686013799999993E-2</v>
      </c>
      <c r="H117" s="101">
        <v>0.76713581649999996</v>
      </c>
      <c r="I117" s="103">
        <v>6.96675192E-2</v>
      </c>
      <c r="J117" s="101">
        <v>6.4626737399999995E-2</v>
      </c>
      <c r="K117" s="101">
        <v>7.5101473799999999E-2</v>
      </c>
      <c r="L117" s="101">
        <v>0.97971169170000005</v>
      </c>
      <c r="M117" s="101">
        <v>0.85542156410000003</v>
      </c>
      <c r="N117" s="101">
        <v>1.1220607933</v>
      </c>
      <c r="O117" s="114">
        <v>811</v>
      </c>
      <c r="P117" s="114">
        <v>10360</v>
      </c>
      <c r="Q117" s="109">
        <v>7.13644207E-2</v>
      </c>
      <c r="R117" s="101">
        <v>6.2571508799999995E-2</v>
      </c>
      <c r="S117" s="101">
        <v>8.1392963600000007E-2</v>
      </c>
      <c r="T117" s="101">
        <v>5.9702080800000001E-2</v>
      </c>
      <c r="U117" s="103">
        <v>7.8281853299999996E-2</v>
      </c>
      <c r="V117" s="101">
        <v>7.3075428400000003E-2</v>
      </c>
      <c r="W117" s="101">
        <v>8.3859221799999994E-2</v>
      </c>
      <c r="X117" s="101">
        <v>1.1346511092</v>
      </c>
      <c r="Y117" s="101">
        <v>0.99484913009999998</v>
      </c>
      <c r="Z117" s="101">
        <v>1.2940988745999999</v>
      </c>
      <c r="AA117" s="114">
        <v>745</v>
      </c>
      <c r="AB117" s="114">
        <v>10528</v>
      </c>
      <c r="AC117" s="109">
        <v>6.0216370200000001E-2</v>
      </c>
      <c r="AD117" s="101">
        <v>5.2704315600000003E-2</v>
      </c>
      <c r="AE117" s="101">
        <v>6.8799133499999998E-2</v>
      </c>
      <c r="AF117" s="101">
        <v>5.1665936199999998E-2</v>
      </c>
      <c r="AG117" s="103">
        <v>7.0763677799999994E-2</v>
      </c>
      <c r="AH117" s="101">
        <v>6.5860463800000005E-2</v>
      </c>
      <c r="AI117" s="101">
        <v>7.6031928799999995E-2</v>
      </c>
      <c r="AJ117" s="101">
        <v>1.141440698</v>
      </c>
      <c r="AK117" s="101">
        <v>0.99904478760000004</v>
      </c>
      <c r="AL117" s="101">
        <v>1.3041325907000001</v>
      </c>
      <c r="AM117" s="101">
        <v>3.1699457200000003E-2</v>
      </c>
      <c r="AN117" s="101">
        <v>0.84378699749999997</v>
      </c>
      <c r="AO117" s="101">
        <v>0.72265145200000003</v>
      </c>
      <c r="AP117" s="101">
        <v>0.9852280725</v>
      </c>
      <c r="AQ117" s="101">
        <v>0.33450764080000001</v>
      </c>
      <c r="AR117" s="101">
        <v>1.0799016604</v>
      </c>
      <c r="AS117" s="101">
        <v>0.92381370380000005</v>
      </c>
      <c r="AT117" s="101">
        <v>1.2623623045000001</v>
      </c>
      <c r="AU117" s="100" t="s">
        <v>28</v>
      </c>
      <c r="AV117" s="100" t="s">
        <v>28</v>
      </c>
      <c r="AW117" s="100" t="s">
        <v>28</v>
      </c>
      <c r="AX117" s="100" t="s">
        <v>28</v>
      </c>
      <c r="AY117" s="100" t="s">
        <v>232</v>
      </c>
      <c r="AZ117" s="100" t="s">
        <v>28</v>
      </c>
      <c r="BA117" s="100" t="s">
        <v>28</v>
      </c>
      <c r="BB117" s="100" t="s">
        <v>28</v>
      </c>
      <c r="BC117" s="110" t="s">
        <v>278</v>
      </c>
      <c r="BD117" s="111">
        <v>681</v>
      </c>
      <c r="BE117" s="111">
        <v>811</v>
      </c>
      <c r="BF117" s="111">
        <v>745</v>
      </c>
    </row>
    <row r="118" spans="1:93" x14ac:dyDescent="0.3">
      <c r="A118" s="10"/>
      <c r="B118" t="s">
        <v>123</v>
      </c>
      <c r="C118" s="100">
        <v>1712</v>
      </c>
      <c r="D118" s="114">
        <v>19539</v>
      </c>
      <c r="E118" s="109">
        <v>0.1014199898</v>
      </c>
      <c r="F118" s="101">
        <v>8.9956909799999998E-2</v>
      </c>
      <c r="G118" s="101">
        <v>0.1143437937</v>
      </c>
      <c r="H118" s="101">
        <v>2.6522399999999999E-11</v>
      </c>
      <c r="I118" s="103">
        <v>8.7619632500000003E-2</v>
      </c>
      <c r="J118" s="101">
        <v>8.3565927499999998E-2</v>
      </c>
      <c r="K118" s="101">
        <v>9.1869979000000004E-2</v>
      </c>
      <c r="L118" s="101">
        <v>1.5035723055000001</v>
      </c>
      <c r="M118" s="101">
        <v>1.333629776</v>
      </c>
      <c r="N118" s="101">
        <v>1.6951703677000001</v>
      </c>
      <c r="O118" s="114">
        <v>1683</v>
      </c>
      <c r="P118" s="114">
        <v>19603</v>
      </c>
      <c r="Q118" s="109">
        <v>9.6708712299999999E-2</v>
      </c>
      <c r="R118" s="101">
        <v>8.5827837500000004E-2</v>
      </c>
      <c r="S118" s="101">
        <v>0.1089690165</v>
      </c>
      <c r="T118" s="101">
        <v>1.610545E-12</v>
      </c>
      <c r="U118" s="103">
        <v>8.5854206000000002E-2</v>
      </c>
      <c r="V118" s="101">
        <v>8.1848910400000002E-2</v>
      </c>
      <c r="W118" s="101">
        <v>9.0055501699999999E-2</v>
      </c>
      <c r="X118" s="101">
        <v>1.5376100112</v>
      </c>
      <c r="Y118" s="101">
        <v>1.3646106850999999</v>
      </c>
      <c r="Z118" s="101">
        <v>1.7325414291000001</v>
      </c>
      <c r="AA118" s="114">
        <v>1660</v>
      </c>
      <c r="AB118" s="114">
        <v>21094</v>
      </c>
      <c r="AC118" s="109">
        <v>8.8822139800000005E-2</v>
      </c>
      <c r="AD118" s="101">
        <v>7.8868512900000007E-2</v>
      </c>
      <c r="AE118" s="101">
        <v>0.1000319675</v>
      </c>
      <c r="AF118" s="101">
        <v>8.600001E-18</v>
      </c>
      <c r="AG118" s="103">
        <v>7.8695363599999998E-2</v>
      </c>
      <c r="AH118" s="101">
        <v>7.4999302800000001E-2</v>
      </c>
      <c r="AI118" s="101">
        <v>8.2573570999999998E-2</v>
      </c>
      <c r="AJ118" s="101">
        <v>1.6836817767000001</v>
      </c>
      <c r="AK118" s="101">
        <v>1.4950042663000001</v>
      </c>
      <c r="AL118" s="101">
        <v>1.8961713950000001</v>
      </c>
      <c r="AM118" s="101">
        <v>0.20539097110000001</v>
      </c>
      <c r="AN118" s="101">
        <v>0.91845023770000001</v>
      </c>
      <c r="AO118" s="101">
        <v>0.80514747740000003</v>
      </c>
      <c r="AP118" s="101">
        <v>1.0476973010999999</v>
      </c>
      <c r="AQ118" s="101">
        <v>0.47847177660000001</v>
      </c>
      <c r="AR118" s="101">
        <v>0.9535468547</v>
      </c>
      <c r="AS118" s="101">
        <v>0.83601855469999997</v>
      </c>
      <c r="AT118" s="101">
        <v>1.0875973971999999</v>
      </c>
      <c r="AU118" s="100">
        <v>1</v>
      </c>
      <c r="AV118" s="100">
        <v>2</v>
      </c>
      <c r="AW118" s="100">
        <v>3</v>
      </c>
      <c r="AX118" s="100" t="s">
        <v>28</v>
      </c>
      <c r="AY118" s="100" t="s">
        <v>28</v>
      </c>
      <c r="AZ118" s="100" t="s">
        <v>28</v>
      </c>
      <c r="BA118" s="100" t="s">
        <v>28</v>
      </c>
      <c r="BB118" s="100" t="s">
        <v>28</v>
      </c>
      <c r="BC118" s="110" t="s">
        <v>235</v>
      </c>
      <c r="BD118" s="111">
        <v>1712</v>
      </c>
      <c r="BE118" s="111">
        <v>1683</v>
      </c>
      <c r="BF118" s="111">
        <v>1660</v>
      </c>
      <c r="BQ118" s="52"/>
      <c r="CC118" s="4"/>
      <c r="CO118" s="4"/>
    </row>
    <row r="119" spans="1:93" x14ac:dyDescent="0.3">
      <c r="A119" s="10"/>
      <c r="B119" t="s">
        <v>124</v>
      </c>
      <c r="C119" s="100">
        <v>322</v>
      </c>
      <c r="D119" s="114">
        <v>3481</v>
      </c>
      <c r="E119" s="109">
        <v>0.13515533020000001</v>
      </c>
      <c r="F119" s="101">
        <v>0.1151727966</v>
      </c>
      <c r="G119" s="101">
        <v>0.15860484259999999</v>
      </c>
      <c r="H119" s="101">
        <v>1.67969E-17</v>
      </c>
      <c r="I119" s="103">
        <v>9.2502154599999997E-2</v>
      </c>
      <c r="J119" s="101">
        <v>8.2930873700000005E-2</v>
      </c>
      <c r="K119" s="101">
        <v>0.1031780833</v>
      </c>
      <c r="L119" s="101">
        <v>2.0037056969</v>
      </c>
      <c r="M119" s="101">
        <v>1.7074605077</v>
      </c>
      <c r="N119" s="101">
        <v>2.3513495636999999</v>
      </c>
      <c r="O119" s="114">
        <v>343</v>
      </c>
      <c r="P119" s="114">
        <v>3673</v>
      </c>
      <c r="Q119" s="109">
        <v>0.1372686065</v>
      </c>
      <c r="R119" s="101">
        <v>0.11732720369999999</v>
      </c>
      <c r="S119" s="101">
        <v>0.16059933030000001</v>
      </c>
      <c r="T119" s="101">
        <v>1.939944E-22</v>
      </c>
      <c r="U119" s="103">
        <v>9.3384154600000005E-2</v>
      </c>
      <c r="V119" s="101">
        <v>8.40064492E-2</v>
      </c>
      <c r="W119" s="101">
        <v>0.1038087006</v>
      </c>
      <c r="X119" s="101">
        <v>2.1824877886</v>
      </c>
      <c r="Y119" s="101">
        <v>1.8654315494</v>
      </c>
      <c r="Z119" s="101">
        <v>2.5534321798000001</v>
      </c>
      <c r="AA119" s="114">
        <v>329</v>
      </c>
      <c r="AB119" s="114">
        <v>3901</v>
      </c>
      <c r="AC119" s="109">
        <v>0.1195535518</v>
      </c>
      <c r="AD119" s="101">
        <v>0.1021069045</v>
      </c>
      <c r="AE119" s="101">
        <v>0.13998124640000001</v>
      </c>
      <c r="AF119" s="101">
        <v>2.8411219999999999E-24</v>
      </c>
      <c r="AG119" s="103">
        <v>8.4337349399999997E-2</v>
      </c>
      <c r="AH119" s="101">
        <v>7.5699269299999997E-2</v>
      </c>
      <c r="AI119" s="101">
        <v>9.3961125000000006E-2</v>
      </c>
      <c r="AJ119" s="101">
        <v>2.2662157993999998</v>
      </c>
      <c r="AK119" s="101">
        <v>1.9355031832</v>
      </c>
      <c r="AL119" s="101">
        <v>2.6534361163</v>
      </c>
      <c r="AM119" s="101">
        <v>0.1671237965</v>
      </c>
      <c r="AN119" s="101">
        <v>0.87094605849999995</v>
      </c>
      <c r="AO119" s="101">
        <v>0.71590575359999997</v>
      </c>
      <c r="AP119" s="101">
        <v>1.059562705</v>
      </c>
      <c r="AQ119" s="101">
        <v>0.87739776130000002</v>
      </c>
      <c r="AR119" s="101">
        <v>1.0156359084</v>
      </c>
      <c r="AS119" s="101">
        <v>0.83393481410000003</v>
      </c>
      <c r="AT119" s="101">
        <v>1.236926773</v>
      </c>
      <c r="AU119" s="100">
        <v>1</v>
      </c>
      <c r="AV119" s="100">
        <v>2</v>
      </c>
      <c r="AW119" s="100">
        <v>3</v>
      </c>
      <c r="AX119" s="100" t="s">
        <v>28</v>
      </c>
      <c r="AY119" s="100" t="s">
        <v>28</v>
      </c>
      <c r="AZ119" s="100" t="s">
        <v>28</v>
      </c>
      <c r="BA119" s="100" t="s">
        <v>28</v>
      </c>
      <c r="BB119" s="100" t="s">
        <v>28</v>
      </c>
      <c r="BC119" s="110" t="s">
        <v>235</v>
      </c>
      <c r="BD119" s="111">
        <v>322</v>
      </c>
      <c r="BE119" s="111">
        <v>343</v>
      </c>
      <c r="BF119" s="111">
        <v>329</v>
      </c>
      <c r="BQ119" s="52"/>
      <c r="CC119" s="4"/>
      <c r="CO119" s="4"/>
    </row>
    <row r="120" spans="1:93" s="3" customFormat="1" x14ac:dyDescent="0.3">
      <c r="A120" s="10"/>
      <c r="B120" s="3" t="s">
        <v>198</v>
      </c>
      <c r="C120" s="106">
        <v>6119</v>
      </c>
      <c r="D120" s="113">
        <v>74860</v>
      </c>
      <c r="E120" s="102">
        <v>8.0795483599999995E-2</v>
      </c>
      <c r="F120" s="107">
        <v>7.2271829699999998E-2</v>
      </c>
      <c r="G120" s="107">
        <v>9.0324407100000004E-2</v>
      </c>
      <c r="H120" s="107">
        <v>1.5079829E-3</v>
      </c>
      <c r="I120" s="108">
        <v>8.1739246599999996E-2</v>
      </c>
      <c r="J120" s="107">
        <v>7.9716650999999999E-2</v>
      </c>
      <c r="K120" s="107">
        <v>8.3813160100000006E-2</v>
      </c>
      <c r="L120" s="107">
        <v>1.1978097393</v>
      </c>
      <c r="M120" s="107">
        <v>1.0714448088999999</v>
      </c>
      <c r="N120" s="107">
        <v>1.3390779997</v>
      </c>
      <c r="O120" s="113">
        <v>5893</v>
      </c>
      <c r="P120" s="113">
        <v>76050</v>
      </c>
      <c r="Q120" s="102">
        <v>7.6867126699999996E-2</v>
      </c>
      <c r="R120" s="107">
        <v>6.8795985899999995E-2</v>
      </c>
      <c r="S120" s="107">
        <v>8.5885173199999998E-2</v>
      </c>
      <c r="T120" s="107">
        <v>3.9369369999999999E-4</v>
      </c>
      <c r="U120" s="108">
        <v>7.7488494399999996E-2</v>
      </c>
      <c r="V120" s="107">
        <v>7.5535123400000001E-2</v>
      </c>
      <c r="W120" s="107">
        <v>7.9492380500000001E-2</v>
      </c>
      <c r="X120" s="107">
        <v>1.2221408055</v>
      </c>
      <c r="Y120" s="107">
        <v>1.0938145508999999</v>
      </c>
      <c r="Z120" s="107">
        <v>1.3655222883</v>
      </c>
      <c r="AA120" s="113">
        <v>5148</v>
      </c>
      <c r="AB120" s="113">
        <v>78125</v>
      </c>
      <c r="AC120" s="102">
        <v>6.4034750599999996E-2</v>
      </c>
      <c r="AD120" s="107">
        <v>5.7339138499999998E-2</v>
      </c>
      <c r="AE120" s="107">
        <v>7.1512223400000005E-2</v>
      </c>
      <c r="AF120" s="107">
        <v>5.8433159999999999E-4</v>
      </c>
      <c r="AG120" s="108">
        <v>6.5894400000000006E-2</v>
      </c>
      <c r="AH120" s="107">
        <v>6.4118743000000006E-2</v>
      </c>
      <c r="AI120" s="107">
        <v>6.7719230699999994E-2</v>
      </c>
      <c r="AJ120" s="107">
        <v>1.2138205960999999</v>
      </c>
      <c r="AK120" s="107">
        <v>1.086900888</v>
      </c>
      <c r="AL120" s="107">
        <v>1.355560986</v>
      </c>
      <c r="AM120" s="107">
        <v>2.054864E-3</v>
      </c>
      <c r="AN120" s="107">
        <v>0.83305768479999998</v>
      </c>
      <c r="AO120" s="107">
        <v>0.74170687739999996</v>
      </c>
      <c r="AP120" s="107">
        <v>0.93565952720000001</v>
      </c>
      <c r="AQ120" s="107">
        <v>0.39917437579999998</v>
      </c>
      <c r="AR120" s="107">
        <v>0.95137900369999995</v>
      </c>
      <c r="AS120" s="107">
        <v>0.84728915890000001</v>
      </c>
      <c r="AT120" s="107">
        <v>1.0682563316</v>
      </c>
      <c r="AU120" s="106">
        <v>1</v>
      </c>
      <c r="AV120" s="106">
        <v>2</v>
      </c>
      <c r="AW120" s="106">
        <v>3</v>
      </c>
      <c r="AX120" s="106" t="s">
        <v>28</v>
      </c>
      <c r="AY120" s="106" t="s">
        <v>232</v>
      </c>
      <c r="AZ120" s="106" t="s">
        <v>28</v>
      </c>
      <c r="BA120" s="106" t="s">
        <v>28</v>
      </c>
      <c r="BB120" s="106" t="s">
        <v>28</v>
      </c>
      <c r="BC120" s="104" t="s">
        <v>239</v>
      </c>
      <c r="BD120" s="105">
        <v>6119</v>
      </c>
      <c r="BE120" s="105">
        <v>5893</v>
      </c>
      <c r="BF120" s="105">
        <v>5148</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199</v>
      </c>
      <c r="C121" s="100">
        <v>3542</v>
      </c>
      <c r="D121" s="114">
        <v>50144</v>
      </c>
      <c r="E121" s="109">
        <v>7.3743414600000001E-2</v>
      </c>
      <c r="F121" s="101">
        <v>6.5824591900000007E-2</v>
      </c>
      <c r="G121" s="101">
        <v>8.2614886700000001E-2</v>
      </c>
      <c r="H121" s="101">
        <v>0.12394800070000001</v>
      </c>
      <c r="I121" s="103">
        <v>7.06365667E-2</v>
      </c>
      <c r="J121" s="101">
        <v>6.8348219900000007E-2</v>
      </c>
      <c r="K121" s="101">
        <v>7.3001528900000001E-2</v>
      </c>
      <c r="L121" s="101">
        <v>1.0932613597</v>
      </c>
      <c r="M121" s="101">
        <v>0.97586317619999996</v>
      </c>
      <c r="N121" s="101">
        <v>1.2247827665</v>
      </c>
      <c r="O121" s="114">
        <v>3615</v>
      </c>
      <c r="P121" s="114">
        <v>54422</v>
      </c>
      <c r="Q121" s="109">
        <v>7.0422906199999996E-2</v>
      </c>
      <c r="R121" s="101">
        <v>6.28865324E-2</v>
      </c>
      <c r="S121" s="101">
        <v>7.8862445200000006E-2</v>
      </c>
      <c r="T121" s="101">
        <v>5.0288512200000003E-2</v>
      </c>
      <c r="U121" s="103">
        <v>6.6425342700000001E-2</v>
      </c>
      <c r="V121" s="101">
        <v>6.4294907299999995E-2</v>
      </c>
      <c r="W121" s="101">
        <v>6.8626370800000003E-2</v>
      </c>
      <c r="X121" s="101">
        <v>1.1196815982999999</v>
      </c>
      <c r="Y121" s="101">
        <v>0.99985781490000003</v>
      </c>
      <c r="Z121" s="101">
        <v>1.2538651625999999</v>
      </c>
      <c r="AA121" s="114">
        <v>3558</v>
      </c>
      <c r="AB121" s="114">
        <v>57190</v>
      </c>
      <c r="AC121" s="109">
        <v>6.3449750599999993E-2</v>
      </c>
      <c r="AD121" s="101">
        <v>5.6699224600000001E-2</v>
      </c>
      <c r="AE121" s="101">
        <v>7.1003984199999995E-2</v>
      </c>
      <c r="AF121" s="101">
        <v>1.2983183E-3</v>
      </c>
      <c r="AG121" s="103">
        <v>6.22136737E-2</v>
      </c>
      <c r="AH121" s="101">
        <v>6.0202658200000002E-2</v>
      </c>
      <c r="AI121" s="101">
        <v>6.4291865399999995E-2</v>
      </c>
      <c r="AJ121" s="101">
        <v>1.2027315373</v>
      </c>
      <c r="AK121" s="101">
        <v>1.0747709002000001</v>
      </c>
      <c r="AL121" s="101">
        <v>1.3459269789999999</v>
      </c>
      <c r="AM121" s="101">
        <v>8.9089945000000004E-2</v>
      </c>
      <c r="AN121" s="101">
        <v>0.90098171179999997</v>
      </c>
      <c r="AO121" s="101">
        <v>0.79893934680000001</v>
      </c>
      <c r="AP121" s="101">
        <v>1.0160571615</v>
      </c>
      <c r="AQ121" s="101">
        <v>0.45181323089999997</v>
      </c>
      <c r="AR121" s="101">
        <v>0.95497213560000005</v>
      </c>
      <c r="AS121" s="101">
        <v>0.8469683361</v>
      </c>
      <c r="AT121" s="101">
        <v>1.0767483752</v>
      </c>
      <c r="AU121" s="100" t="s">
        <v>28</v>
      </c>
      <c r="AV121" s="100" t="s">
        <v>28</v>
      </c>
      <c r="AW121" s="100">
        <v>3</v>
      </c>
      <c r="AX121" s="100" t="s">
        <v>28</v>
      </c>
      <c r="AY121" s="100" t="s">
        <v>28</v>
      </c>
      <c r="AZ121" s="100" t="s">
        <v>28</v>
      </c>
      <c r="BA121" s="100" t="s">
        <v>28</v>
      </c>
      <c r="BB121" s="100" t="s">
        <v>28</v>
      </c>
      <c r="BC121" s="110">
        <v>-3</v>
      </c>
      <c r="BD121" s="111">
        <v>3542</v>
      </c>
      <c r="BE121" s="111">
        <v>3615</v>
      </c>
      <c r="BF121" s="111">
        <v>3558</v>
      </c>
    </row>
    <row r="122" spans="1:93" x14ac:dyDescent="0.3">
      <c r="A122" s="10"/>
      <c r="B122" t="s">
        <v>200</v>
      </c>
      <c r="C122" s="100">
        <v>4236</v>
      </c>
      <c r="D122" s="114">
        <v>41362</v>
      </c>
      <c r="E122" s="109">
        <v>0.10275005080000001</v>
      </c>
      <c r="F122" s="101">
        <v>9.1769279300000006E-2</v>
      </c>
      <c r="G122" s="101">
        <v>0.11504474069999999</v>
      </c>
      <c r="H122" s="101">
        <v>2.9086820000000002E-13</v>
      </c>
      <c r="I122" s="103">
        <v>0.10241284270000001</v>
      </c>
      <c r="J122" s="101">
        <v>9.9374744900000006E-2</v>
      </c>
      <c r="K122" s="101">
        <v>0.1055438216</v>
      </c>
      <c r="L122" s="101">
        <v>1.5232907342999999</v>
      </c>
      <c r="M122" s="101">
        <v>1.3604985273000001</v>
      </c>
      <c r="N122" s="101">
        <v>1.7055620528</v>
      </c>
      <c r="O122" s="114">
        <v>3847</v>
      </c>
      <c r="P122" s="114">
        <v>40752</v>
      </c>
      <c r="Q122" s="109">
        <v>9.3099257300000002E-2</v>
      </c>
      <c r="R122" s="101">
        <v>8.3145728200000005E-2</v>
      </c>
      <c r="S122" s="101">
        <v>0.1042443418</v>
      </c>
      <c r="T122" s="101">
        <v>1.059322E-11</v>
      </c>
      <c r="U122" s="103">
        <v>9.4400274800000003E-2</v>
      </c>
      <c r="V122" s="101">
        <v>9.1463866300000002E-2</v>
      </c>
      <c r="W122" s="101">
        <v>9.7430955499999999E-2</v>
      </c>
      <c r="X122" s="101">
        <v>1.480221861</v>
      </c>
      <c r="Y122" s="101">
        <v>1.3219667711</v>
      </c>
      <c r="Z122" s="101">
        <v>1.6574219608</v>
      </c>
      <c r="AA122" s="114">
        <v>3153</v>
      </c>
      <c r="AB122" s="114">
        <v>41211</v>
      </c>
      <c r="AC122" s="109">
        <v>7.3179738800000005E-2</v>
      </c>
      <c r="AD122" s="101">
        <v>6.5337067600000007E-2</v>
      </c>
      <c r="AE122" s="101">
        <v>8.1963797500000005E-2</v>
      </c>
      <c r="AF122" s="101">
        <v>1.5280784E-8</v>
      </c>
      <c r="AG122" s="103">
        <v>7.6508699099999994E-2</v>
      </c>
      <c r="AH122" s="101">
        <v>7.3884242099999997E-2</v>
      </c>
      <c r="AI122" s="101">
        <v>7.9226380099999993E-2</v>
      </c>
      <c r="AJ122" s="101">
        <v>1.3871698318000001</v>
      </c>
      <c r="AK122" s="101">
        <v>1.2385068669999999</v>
      </c>
      <c r="AL122" s="101">
        <v>1.5536774106</v>
      </c>
      <c r="AM122" s="101">
        <v>9.4990700000000005E-5</v>
      </c>
      <c r="AN122" s="101">
        <v>0.78603998519999996</v>
      </c>
      <c r="AO122" s="101">
        <v>0.6965315661</v>
      </c>
      <c r="AP122" s="101">
        <v>0.88705076469999999</v>
      </c>
      <c r="AQ122" s="101">
        <v>0.1052849505</v>
      </c>
      <c r="AR122" s="101">
        <v>0.90607504910000003</v>
      </c>
      <c r="AS122" s="101">
        <v>0.80413916590000001</v>
      </c>
      <c r="AT122" s="101">
        <v>1.0209327307</v>
      </c>
      <c r="AU122" s="100">
        <v>1</v>
      </c>
      <c r="AV122" s="100">
        <v>2</v>
      </c>
      <c r="AW122" s="100">
        <v>3</v>
      </c>
      <c r="AX122" s="100" t="s">
        <v>28</v>
      </c>
      <c r="AY122" s="100" t="s">
        <v>232</v>
      </c>
      <c r="AZ122" s="100" t="s">
        <v>28</v>
      </c>
      <c r="BA122" s="100" t="s">
        <v>28</v>
      </c>
      <c r="BB122" s="100" t="s">
        <v>28</v>
      </c>
      <c r="BC122" s="110" t="s">
        <v>239</v>
      </c>
      <c r="BD122" s="111">
        <v>4236</v>
      </c>
      <c r="BE122" s="111">
        <v>3847</v>
      </c>
      <c r="BF122" s="111">
        <v>3153</v>
      </c>
      <c r="BQ122" s="52"/>
      <c r="CC122" s="4"/>
      <c r="CO122" s="4"/>
    </row>
    <row r="123" spans="1:93" s="3" customFormat="1" x14ac:dyDescent="0.3">
      <c r="A123" s="10"/>
      <c r="B123" s="3" t="s">
        <v>125</v>
      </c>
      <c r="C123" s="106">
        <v>2944</v>
      </c>
      <c r="D123" s="113">
        <v>38358</v>
      </c>
      <c r="E123" s="102">
        <v>9.45617666E-2</v>
      </c>
      <c r="F123" s="107">
        <v>8.4166751499999998E-2</v>
      </c>
      <c r="G123" s="107">
        <v>0.1062406181</v>
      </c>
      <c r="H123" s="107">
        <v>1.3021185999999999E-8</v>
      </c>
      <c r="I123" s="108">
        <v>7.6750612600000004E-2</v>
      </c>
      <c r="J123" s="107">
        <v>7.4027655999999997E-2</v>
      </c>
      <c r="K123" s="107">
        <v>7.9573727699999999E-2</v>
      </c>
      <c r="L123" s="107">
        <v>1.4018977287000001</v>
      </c>
      <c r="M123" s="107">
        <v>1.2477894818999999</v>
      </c>
      <c r="N123" s="107">
        <v>1.5750391155000001</v>
      </c>
      <c r="O123" s="113">
        <v>2652</v>
      </c>
      <c r="P123" s="113">
        <v>38501</v>
      </c>
      <c r="Q123" s="102">
        <v>8.2460725499999998E-2</v>
      </c>
      <c r="R123" s="107">
        <v>7.3387514599999995E-2</v>
      </c>
      <c r="S123" s="107">
        <v>9.2655695900000001E-2</v>
      </c>
      <c r="T123" s="107">
        <v>5.2635197000000004E-6</v>
      </c>
      <c r="U123" s="108">
        <v>6.8881327800000003E-2</v>
      </c>
      <c r="V123" s="107">
        <v>6.6309010299999999E-2</v>
      </c>
      <c r="W123" s="107">
        <v>7.1553432900000005E-2</v>
      </c>
      <c r="X123" s="107">
        <v>1.3110756413</v>
      </c>
      <c r="Y123" s="107">
        <v>1.1668170792000001</v>
      </c>
      <c r="Z123" s="107">
        <v>1.4731695034000001</v>
      </c>
      <c r="AA123" s="113">
        <v>2419</v>
      </c>
      <c r="AB123" s="113">
        <v>37179</v>
      </c>
      <c r="AC123" s="102">
        <v>7.64127899E-2</v>
      </c>
      <c r="AD123" s="107">
        <v>6.8029428599999997E-2</v>
      </c>
      <c r="AE123" s="107">
        <v>8.5829244599999993E-2</v>
      </c>
      <c r="AF123" s="107">
        <v>4.1385229999999998E-10</v>
      </c>
      <c r="AG123" s="108">
        <v>6.5063611199999996E-2</v>
      </c>
      <c r="AH123" s="107">
        <v>6.2521797599999998E-2</v>
      </c>
      <c r="AI123" s="107">
        <v>6.7708761800000003E-2</v>
      </c>
      <c r="AJ123" s="107">
        <v>1.4484544306</v>
      </c>
      <c r="AK123" s="107">
        <v>1.2895423313000001</v>
      </c>
      <c r="AL123" s="107">
        <v>1.6269494893000001</v>
      </c>
      <c r="AM123" s="107">
        <v>0.23862679710000001</v>
      </c>
      <c r="AN123" s="107">
        <v>0.9266567752</v>
      </c>
      <c r="AO123" s="107">
        <v>0.81639110979999996</v>
      </c>
      <c r="AP123" s="107">
        <v>1.0518154458</v>
      </c>
      <c r="AQ123" s="107">
        <v>3.2820968399999997E-2</v>
      </c>
      <c r="AR123" s="107">
        <v>0.87203029769999996</v>
      </c>
      <c r="AS123" s="107">
        <v>0.76898851130000001</v>
      </c>
      <c r="AT123" s="107">
        <v>0.98887932509999998</v>
      </c>
      <c r="AU123" s="106">
        <v>1</v>
      </c>
      <c r="AV123" s="106">
        <v>2</v>
      </c>
      <c r="AW123" s="106">
        <v>3</v>
      </c>
      <c r="AX123" s="106" t="s">
        <v>231</v>
      </c>
      <c r="AY123" s="106" t="s">
        <v>28</v>
      </c>
      <c r="AZ123" s="106" t="s">
        <v>28</v>
      </c>
      <c r="BA123" s="106" t="s">
        <v>28</v>
      </c>
      <c r="BB123" s="106" t="s">
        <v>28</v>
      </c>
      <c r="BC123" s="104" t="s">
        <v>233</v>
      </c>
      <c r="BD123" s="105">
        <v>2944</v>
      </c>
      <c r="BE123" s="105">
        <v>2652</v>
      </c>
      <c r="BF123" s="105">
        <v>2419</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100">
        <v>2557</v>
      </c>
      <c r="D124" s="114">
        <v>27971</v>
      </c>
      <c r="E124" s="109">
        <v>0.12627052690000001</v>
      </c>
      <c r="F124" s="101">
        <v>0.11214300889999999</v>
      </c>
      <c r="G124" s="101">
        <v>0.14217779689999999</v>
      </c>
      <c r="H124" s="101">
        <v>3.88217E-25</v>
      </c>
      <c r="I124" s="103">
        <v>9.1416109499999995E-2</v>
      </c>
      <c r="J124" s="101">
        <v>8.7940619600000006E-2</v>
      </c>
      <c r="K124" s="101">
        <v>9.5028953900000004E-2</v>
      </c>
      <c r="L124" s="101">
        <v>1.8719866518999999</v>
      </c>
      <c r="M124" s="101">
        <v>1.6625432794999999</v>
      </c>
      <c r="N124" s="101">
        <v>2.1078152177999998</v>
      </c>
      <c r="O124" s="114">
        <v>2604</v>
      </c>
      <c r="P124" s="114">
        <v>29902</v>
      </c>
      <c r="Q124" s="109">
        <v>0.1194219596</v>
      </c>
      <c r="R124" s="101">
        <v>0.1060996629</v>
      </c>
      <c r="S124" s="101">
        <v>0.13441705709999999</v>
      </c>
      <c r="T124" s="101">
        <v>2.2931459999999999E-26</v>
      </c>
      <c r="U124" s="103">
        <v>8.7084475999999994E-2</v>
      </c>
      <c r="V124" s="101">
        <v>8.38031095E-2</v>
      </c>
      <c r="W124" s="101">
        <v>9.04943265E-2</v>
      </c>
      <c r="X124" s="101">
        <v>1.8987369011999999</v>
      </c>
      <c r="Y124" s="101">
        <v>1.6869204433</v>
      </c>
      <c r="Z124" s="101">
        <v>2.1371498780999998</v>
      </c>
      <c r="AA124" s="114">
        <v>2496</v>
      </c>
      <c r="AB124" s="114">
        <v>31128</v>
      </c>
      <c r="AC124" s="109">
        <v>0.109299117</v>
      </c>
      <c r="AD124" s="101">
        <v>9.7232722199999996E-2</v>
      </c>
      <c r="AE124" s="101">
        <v>0.12286292829999999</v>
      </c>
      <c r="AF124" s="101">
        <v>2.9373340000000002E-34</v>
      </c>
      <c r="AG124" s="103">
        <v>8.0185042400000003E-2</v>
      </c>
      <c r="AH124" s="101">
        <v>7.7100234099999998E-2</v>
      </c>
      <c r="AI124" s="101">
        <v>8.3393275000000003E-2</v>
      </c>
      <c r="AJ124" s="101">
        <v>2.0718362779000001</v>
      </c>
      <c r="AK124" s="101">
        <v>1.8431098701999999</v>
      </c>
      <c r="AL124" s="101">
        <v>2.3289471952</v>
      </c>
      <c r="AM124" s="101">
        <v>0.17791098180000001</v>
      </c>
      <c r="AN124" s="101">
        <v>0.91523466320000002</v>
      </c>
      <c r="AO124" s="101">
        <v>0.80457932489999995</v>
      </c>
      <c r="AP124" s="101">
        <v>1.0411086424</v>
      </c>
      <c r="AQ124" s="101">
        <v>0.3977931797</v>
      </c>
      <c r="AR124" s="101">
        <v>0.94576274140000005</v>
      </c>
      <c r="AS124" s="101">
        <v>0.8310883765</v>
      </c>
      <c r="AT124" s="101">
        <v>1.0762599844</v>
      </c>
      <c r="AU124" s="100">
        <v>1</v>
      </c>
      <c r="AV124" s="100">
        <v>2</v>
      </c>
      <c r="AW124" s="100">
        <v>3</v>
      </c>
      <c r="AX124" s="100" t="s">
        <v>28</v>
      </c>
      <c r="AY124" s="100" t="s">
        <v>28</v>
      </c>
      <c r="AZ124" s="100" t="s">
        <v>28</v>
      </c>
      <c r="BA124" s="100" t="s">
        <v>28</v>
      </c>
      <c r="BB124" s="100" t="s">
        <v>28</v>
      </c>
      <c r="BC124" s="110" t="s">
        <v>235</v>
      </c>
      <c r="BD124" s="111">
        <v>2557</v>
      </c>
      <c r="BE124" s="111">
        <v>2604</v>
      </c>
      <c r="BF124" s="111">
        <v>2496</v>
      </c>
      <c r="BQ124" s="52"/>
      <c r="CC124" s="4"/>
      <c r="CO124" s="4"/>
    </row>
    <row r="125" spans="1:93" x14ac:dyDescent="0.3">
      <c r="A125" s="10"/>
      <c r="B125" t="s">
        <v>127</v>
      </c>
      <c r="C125" s="100">
        <v>901</v>
      </c>
      <c r="D125" s="114">
        <v>8208</v>
      </c>
      <c r="E125" s="109">
        <v>0.16606524510000001</v>
      </c>
      <c r="F125" s="101">
        <v>0.14536759060000001</v>
      </c>
      <c r="G125" s="101">
        <v>0.18970986249999999</v>
      </c>
      <c r="H125" s="101">
        <v>3.669807E-40</v>
      </c>
      <c r="I125" s="103">
        <v>0.10977095520000001</v>
      </c>
      <c r="J125" s="101">
        <v>0.10283236129999999</v>
      </c>
      <c r="K125" s="101">
        <v>0.1171777294</v>
      </c>
      <c r="L125" s="101">
        <v>2.4619515719999998</v>
      </c>
      <c r="M125" s="101">
        <v>2.1551045674</v>
      </c>
      <c r="N125" s="101">
        <v>2.8124879111999999</v>
      </c>
      <c r="O125" s="114">
        <v>1070</v>
      </c>
      <c r="P125" s="114">
        <v>9031</v>
      </c>
      <c r="Q125" s="109">
        <v>0.1813210042</v>
      </c>
      <c r="R125" s="101">
        <v>0.15933661339999999</v>
      </c>
      <c r="S125" s="101">
        <v>0.20633868050000001</v>
      </c>
      <c r="T125" s="101">
        <v>5.2138260000000003E-58</v>
      </c>
      <c r="U125" s="103">
        <v>0.1184807884</v>
      </c>
      <c r="V125" s="101">
        <v>0.1115901715</v>
      </c>
      <c r="W125" s="101">
        <v>0.12579689620000001</v>
      </c>
      <c r="X125" s="101">
        <v>2.8828942578999999</v>
      </c>
      <c r="Y125" s="101">
        <v>2.5333557458999998</v>
      </c>
      <c r="Z125" s="101">
        <v>3.2806601739999999</v>
      </c>
      <c r="AA125" s="114">
        <v>1019</v>
      </c>
      <c r="AB125" s="114">
        <v>9410</v>
      </c>
      <c r="AC125" s="109">
        <v>0.15783249990000001</v>
      </c>
      <c r="AD125" s="101">
        <v>0.1388032179</v>
      </c>
      <c r="AE125" s="101">
        <v>0.17947060879999999</v>
      </c>
      <c r="AF125" s="101">
        <v>9.6821540000000004E-63</v>
      </c>
      <c r="AG125" s="103">
        <v>0.1082890542</v>
      </c>
      <c r="AH125" s="101">
        <v>0.10184022080000001</v>
      </c>
      <c r="AI125" s="101">
        <v>0.11514624750000001</v>
      </c>
      <c r="AJ125" s="101">
        <v>2.9918183056999998</v>
      </c>
      <c r="AK125" s="101">
        <v>2.6311058149000002</v>
      </c>
      <c r="AL125" s="101">
        <v>3.4019828179</v>
      </c>
      <c r="AM125" s="101">
        <v>6.7506211999999996E-2</v>
      </c>
      <c r="AN125" s="101">
        <v>0.87045899910000002</v>
      </c>
      <c r="AO125" s="101">
        <v>0.7501657894</v>
      </c>
      <c r="AP125" s="101">
        <v>1.0100418864</v>
      </c>
      <c r="AQ125" s="101">
        <v>0.2564481106</v>
      </c>
      <c r="AR125" s="101">
        <v>1.0918660565</v>
      </c>
      <c r="AS125" s="101">
        <v>0.93809510429999998</v>
      </c>
      <c r="AT125" s="101">
        <v>1.2708428812999999</v>
      </c>
      <c r="AU125" s="100">
        <v>1</v>
      </c>
      <c r="AV125" s="100">
        <v>2</v>
      </c>
      <c r="AW125" s="100">
        <v>3</v>
      </c>
      <c r="AX125" s="100" t="s">
        <v>28</v>
      </c>
      <c r="AY125" s="100" t="s">
        <v>28</v>
      </c>
      <c r="AZ125" s="100" t="s">
        <v>28</v>
      </c>
      <c r="BA125" s="100" t="s">
        <v>28</v>
      </c>
      <c r="BB125" s="100" t="s">
        <v>28</v>
      </c>
      <c r="BC125" s="110" t="s">
        <v>235</v>
      </c>
      <c r="BD125" s="111">
        <v>901</v>
      </c>
      <c r="BE125" s="111">
        <v>1070</v>
      </c>
      <c r="BF125" s="111">
        <v>1019</v>
      </c>
      <c r="BQ125" s="52"/>
      <c r="CC125" s="4"/>
      <c r="CO125" s="4"/>
    </row>
    <row r="126" spans="1:93" s="3" customFormat="1" x14ac:dyDescent="0.3">
      <c r="A126" s="10" t="s">
        <v>244</v>
      </c>
      <c r="B126" s="3" t="s">
        <v>51</v>
      </c>
      <c r="C126" s="106">
        <v>3509</v>
      </c>
      <c r="D126" s="113">
        <v>79922</v>
      </c>
      <c r="E126" s="102">
        <v>4.8835152999999999E-2</v>
      </c>
      <c r="F126" s="107">
        <v>4.3544526E-2</v>
      </c>
      <c r="G126" s="107">
        <v>5.4768587299999998E-2</v>
      </c>
      <c r="H126" s="107">
        <v>3.3794514000000003E-8</v>
      </c>
      <c r="I126" s="108">
        <v>4.39053077E-2</v>
      </c>
      <c r="J126" s="107">
        <v>4.2476385700000001E-2</v>
      </c>
      <c r="K126" s="107">
        <v>4.5382299100000002E-2</v>
      </c>
      <c r="L126" s="107">
        <v>0.72399123440000002</v>
      </c>
      <c r="M126" s="107">
        <v>0.64555659480000005</v>
      </c>
      <c r="N126" s="107">
        <v>0.81195562349999995</v>
      </c>
      <c r="O126" s="113">
        <v>4002</v>
      </c>
      <c r="P126" s="113">
        <v>96829</v>
      </c>
      <c r="Q126" s="102">
        <v>4.52107681E-2</v>
      </c>
      <c r="R126" s="107">
        <v>4.03809314E-2</v>
      </c>
      <c r="S126" s="107">
        <v>5.0618286499999998E-2</v>
      </c>
      <c r="T126" s="107">
        <v>1.0202175E-8</v>
      </c>
      <c r="U126" s="108">
        <v>4.13305931E-2</v>
      </c>
      <c r="V126" s="107">
        <v>4.0069721400000001E-2</v>
      </c>
      <c r="W126" s="107">
        <v>4.2631140599999999E-2</v>
      </c>
      <c r="X126" s="107">
        <v>0.71882385800000004</v>
      </c>
      <c r="Y126" s="107">
        <v>0.64203237619999998</v>
      </c>
      <c r="Z126" s="107">
        <v>0.80480012830000003</v>
      </c>
      <c r="AA126" s="113">
        <v>3909</v>
      </c>
      <c r="AB126" s="113">
        <v>105195</v>
      </c>
      <c r="AC126" s="102">
        <v>3.9504558199999998E-2</v>
      </c>
      <c r="AD126" s="107">
        <v>3.5314452599999997E-2</v>
      </c>
      <c r="AE126" s="107">
        <v>4.41918252E-2</v>
      </c>
      <c r="AF126" s="107">
        <v>4.2821581999999998E-7</v>
      </c>
      <c r="AG126" s="108">
        <v>3.7159560799999998E-2</v>
      </c>
      <c r="AH126" s="107">
        <v>3.60127378E-2</v>
      </c>
      <c r="AI126" s="107">
        <v>3.8342904300000001E-2</v>
      </c>
      <c r="AJ126" s="107">
        <v>0.74883474849999998</v>
      </c>
      <c r="AK126" s="107">
        <v>0.66940855619999995</v>
      </c>
      <c r="AL126" s="107">
        <v>0.83768496140000004</v>
      </c>
      <c r="AM126" s="107">
        <v>2.7132734299999999E-2</v>
      </c>
      <c r="AN126" s="107">
        <v>0.87378648560000005</v>
      </c>
      <c r="AO126" s="107">
        <v>0.77523008739999999</v>
      </c>
      <c r="AP126" s="107">
        <v>0.98487253640000005</v>
      </c>
      <c r="AQ126" s="107">
        <v>0.21096221679999999</v>
      </c>
      <c r="AR126" s="107">
        <v>0.92578327940000005</v>
      </c>
      <c r="AS126" s="107">
        <v>0.82041901709999998</v>
      </c>
      <c r="AT126" s="107">
        <v>1.0446791974</v>
      </c>
      <c r="AU126" s="106">
        <v>1</v>
      </c>
      <c r="AV126" s="106">
        <v>2</v>
      </c>
      <c r="AW126" s="106">
        <v>3</v>
      </c>
      <c r="AX126" s="106" t="s">
        <v>28</v>
      </c>
      <c r="AY126" s="106" t="s">
        <v>232</v>
      </c>
      <c r="AZ126" s="106" t="s">
        <v>28</v>
      </c>
      <c r="BA126" s="106" t="s">
        <v>28</v>
      </c>
      <c r="BB126" s="106" t="s">
        <v>28</v>
      </c>
      <c r="BC126" s="104" t="s">
        <v>239</v>
      </c>
      <c r="BD126" s="105">
        <v>3509</v>
      </c>
      <c r="BE126" s="105">
        <v>4002</v>
      </c>
      <c r="BF126" s="105">
        <v>3909</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100">
        <v>1939</v>
      </c>
      <c r="D127" s="114">
        <v>36656</v>
      </c>
      <c r="E127" s="109">
        <v>5.1460376199999998E-2</v>
      </c>
      <c r="F127" s="101">
        <v>4.5681915400000002E-2</v>
      </c>
      <c r="G127" s="101">
        <v>5.7969774199999997E-2</v>
      </c>
      <c r="H127" s="101">
        <v>8.4681764000000004E-6</v>
      </c>
      <c r="I127" s="103">
        <v>5.2897206500000002E-2</v>
      </c>
      <c r="J127" s="101">
        <v>5.0594373099999999E-2</v>
      </c>
      <c r="K127" s="101">
        <v>5.5304854700000003E-2</v>
      </c>
      <c r="L127" s="101">
        <v>0.76291071040000003</v>
      </c>
      <c r="M127" s="101">
        <v>0.67724383480000006</v>
      </c>
      <c r="N127" s="101">
        <v>0.8594138805</v>
      </c>
      <c r="O127" s="114">
        <v>2071</v>
      </c>
      <c r="P127" s="114">
        <v>37614</v>
      </c>
      <c r="Q127" s="109">
        <v>5.0987604499999999E-2</v>
      </c>
      <c r="R127" s="101">
        <v>4.5312758100000003E-2</v>
      </c>
      <c r="S127" s="101">
        <v>5.7373153199999999E-2</v>
      </c>
      <c r="T127" s="101">
        <v>4.8947390000000002E-4</v>
      </c>
      <c r="U127" s="103">
        <v>5.5059286399999997E-2</v>
      </c>
      <c r="V127" s="101">
        <v>5.2738313799999999E-2</v>
      </c>
      <c r="W127" s="101">
        <v>5.7482403299999998E-2</v>
      </c>
      <c r="X127" s="101">
        <v>0.81067206079999998</v>
      </c>
      <c r="Y127" s="101">
        <v>0.72044543640000003</v>
      </c>
      <c r="Z127" s="101">
        <v>0.91219842200000001</v>
      </c>
      <c r="AA127" s="114">
        <v>1985</v>
      </c>
      <c r="AB127" s="114">
        <v>40116</v>
      </c>
      <c r="AC127" s="109">
        <v>4.4070069099999998E-2</v>
      </c>
      <c r="AD127" s="101">
        <v>3.91756594E-2</v>
      </c>
      <c r="AE127" s="101">
        <v>4.9575961799999999E-2</v>
      </c>
      <c r="AF127" s="101">
        <v>2.7478201999999998E-3</v>
      </c>
      <c r="AG127" s="103">
        <v>4.9481503599999997E-2</v>
      </c>
      <c r="AH127" s="101">
        <v>4.7351927699999997E-2</v>
      </c>
      <c r="AI127" s="101">
        <v>5.1706853800000001E-2</v>
      </c>
      <c r="AJ127" s="101">
        <v>0.83537699600000004</v>
      </c>
      <c r="AK127" s="101">
        <v>0.74260025740000002</v>
      </c>
      <c r="AL127" s="101">
        <v>0.93974479349999995</v>
      </c>
      <c r="AM127" s="101">
        <v>2.7307427700000001E-2</v>
      </c>
      <c r="AN127" s="101">
        <v>0.8643290776</v>
      </c>
      <c r="AO127" s="101">
        <v>0.75936112239999998</v>
      </c>
      <c r="AP127" s="101">
        <v>0.98380695600000001</v>
      </c>
      <c r="AQ127" s="101">
        <v>0.88898461939999995</v>
      </c>
      <c r="AR127" s="101">
        <v>0.99081289809999995</v>
      </c>
      <c r="AS127" s="101">
        <v>0.87038347220000001</v>
      </c>
      <c r="AT127" s="101">
        <v>1.1279053778000001</v>
      </c>
      <c r="AU127" s="100">
        <v>1</v>
      </c>
      <c r="AV127" s="100">
        <v>2</v>
      </c>
      <c r="AW127" s="100">
        <v>3</v>
      </c>
      <c r="AX127" s="100" t="s">
        <v>28</v>
      </c>
      <c r="AY127" s="100" t="s">
        <v>232</v>
      </c>
      <c r="AZ127" s="100" t="s">
        <v>28</v>
      </c>
      <c r="BA127" s="100" t="s">
        <v>28</v>
      </c>
      <c r="BB127" s="100" t="s">
        <v>28</v>
      </c>
      <c r="BC127" s="110" t="s">
        <v>239</v>
      </c>
      <c r="BD127" s="111">
        <v>1939</v>
      </c>
      <c r="BE127" s="111">
        <v>2071</v>
      </c>
      <c r="BF127" s="111">
        <v>1985</v>
      </c>
      <c r="BQ127" s="52"/>
    </row>
    <row r="128" spans="1:93" x14ac:dyDescent="0.3">
      <c r="A128" s="10"/>
      <c r="B128" t="s">
        <v>54</v>
      </c>
      <c r="C128" s="100">
        <v>2907</v>
      </c>
      <c r="D128" s="114">
        <v>58350</v>
      </c>
      <c r="E128" s="109">
        <v>5.1931527200000001E-2</v>
      </c>
      <c r="F128" s="101">
        <v>4.6254272499999999E-2</v>
      </c>
      <c r="G128" s="101">
        <v>5.8305608799999999E-2</v>
      </c>
      <c r="H128" s="101">
        <v>9.5523770000000006E-6</v>
      </c>
      <c r="I128" s="103">
        <v>4.9820051400000002E-2</v>
      </c>
      <c r="J128" s="101">
        <v>4.8041526399999999E-2</v>
      </c>
      <c r="K128" s="101">
        <v>5.1664418400000002E-2</v>
      </c>
      <c r="L128" s="101">
        <v>0.76989562150000002</v>
      </c>
      <c r="M128" s="101">
        <v>0.68572914730000001</v>
      </c>
      <c r="N128" s="101">
        <v>0.86439269839999999</v>
      </c>
      <c r="O128" s="114">
        <v>3183</v>
      </c>
      <c r="P128" s="114">
        <v>64406</v>
      </c>
      <c r="Q128" s="109">
        <v>5.1538825900000002E-2</v>
      </c>
      <c r="R128" s="101">
        <v>4.5959483799999999E-2</v>
      </c>
      <c r="S128" s="101">
        <v>5.7795483199999997E-2</v>
      </c>
      <c r="T128" s="101">
        <v>6.5792189999999999E-4</v>
      </c>
      <c r="U128" s="103">
        <v>4.9420861400000002E-2</v>
      </c>
      <c r="V128" s="101">
        <v>4.7733460700000001E-2</v>
      </c>
      <c r="W128" s="101">
        <v>5.1167912500000003E-2</v>
      </c>
      <c r="X128" s="101">
        <v>0.81943614750000004</v>
      </c>
      <c r="Y128" s="101">
        <v>0.73072798439999997</v>
      </c>
      <c r="Z128" s="101">
        <v>0.91891321290000005</v>
      </c>
      <c r="AA128" s="114">
        <v>3037</v>
      </c>
      <c r="AB128" s="114">
        <v>70111</v>
      </c>
      <c r="AC128" s="109">
        <v>4.3723061899999999E-2</v>
      </c>
      <c r="AD128" s="101">
        <v>3.9016804099999997E-2</v>
      </c>
      <c r="AE128" s="101">
        <v>4.8996994600000003E-2</v>
      </c>
      <c r="AF128" s="101">
        <v>1.2305532E-3</v>
      </c>
      <c r="AG128" s="103">
        <v>4.33170259E-2</v>
      </c>
      <c r="AH128" s="101">
        <v>4.1803519300000001E-2</v>
      </c>
      <c r="AI128" s="101">
        <v>4.4885329299999999E-2</v>
      </c>
      <c r="AJ128" s="101">
        <v>0.82879924660000004</v>
      </c>
      <c r="AK128" s="101">
        <v>0.73958905159999999</v>
      </c>
      <c r="AL128" s="101">
        <v>0.92877009170000002</v>
      </c>
      <c r="AM128" s="101">
        <v>8.6604015999999992E-3</v>
      </c>
      <c r="AN128" s="101">
        <v>0.84835192029999995</v>
      </c>
      <c r="AO128" s="101">
        <v>0.75032727119999998</v>
      </c>
      <c r="AP128" s="101">
        <v>0.95918275689999999</v>
      </c>
      <c r="AQ128" s="101">
        <v>0.90398974560000001</v>
      </c>
      <c r="AR128" s="101">
        <v>0.99243809380000003</v>
      </c>
      <c r="AS128" s="101">
        <v>0.87728036700000001</v>
      </c>
      <c r="AT128" s="101">
        <v>1.1227121991</v>
      </c>
      <c r="AU128" s="100">
        <v>1</v>
      </c>
      <c r="AV128" s="100">
        <v>2</v>
      </c>
      <c r="AW128" s="100">
        <v>3</v>
      </c>
      <c r="AX128" s="100" t="s">
        <v>28</v>
      </c>
      <c r="AY128" s="100" t="s">
        <v>232</v>
      </c>
      <c r="AZ128" s="100" t="s">
        <v>28</v>
      </c>
      <c r="BA128" s="100" t="s">
        <v>28</v>
      </c>
      <c r="BB128" s="100" t="s">
        <v>28</v>
      </c>
      <c r="BC128" s="110" t="s">
        <v>239</v>
      </c>
      <c r="BD128" s="111">
        <v>2907</v>
      </c>
      <c r="BE128" s="111">
        <v>3183</v>
      </c>
      <c r="BF128" s="111">
        <v>3037</v>
      </c>
      <c r="BQ128" s="52"/>
    </row>
    <row r="129" spans="1:104" x14ac:dyDescent="0.3">
      <c r="A129" s="10"/>
      <c r="B129" t="s">
        <v>53</v>
      </c>
      <c r="C129" s="100">
        <v>3488</v>
      </c>
      <c r="D129" s="114">
        <v>67586</v>
      </c>
      <c r="E129" s="109">
        <v>5.3155620399999999E-2</v>
      </c>
      <c r="F129" s="101">
        <v>4.7382692699999999E-2</v>
      </c>
      <c r="G129" s="101">
        <v>5.9631899699999998E-2</v>
      </c>
      <c r="H129" s="101">
        <v>4.8884500000000003E-5</v>
      </c>
      <c r="I129" s="103">
        <v>5.1608321200000001E-2</v>
      </c>
      <c r="J129" s="101">
        <v>4.9923735300000001E-2</v>
      </c>
      <c r="K129" s="101">
        <v>5.3349750500000001E-2</v>
      </c>
      <c r="L129" s="101">
        <v>0.78804305559999999</v>
      </c>
      <c r="M129" s="101">
        <v>0.70245820960000005</v>
      </c>
      <c r="N129" s="101">
        <v>0.88405523480000003</v>
      </c>
      <c r="O129" s="114">
        <v>3882</v>
      </c>
      <c r="P129" s="114">
        <v>72594</v>
      </c>
      <c r="Q129" s="109">
        <v>5.2311364499999999E-2</v>
      </c>
      <c r="R129" s="101">
        <v>4.6703965299999997E-2</v>
      </c>
      <c r="S129" s="101">
        <v>5.8592002599999998E-2</v>
      </c>
      <c r="T129" s="101">
        <v>1.4469117E-3</v>
      </c>
      <c r="U129" s="103">
        <v>5.3475493800000003E-2</v>
      </c>
      <c r="V129" s="101">
        <v>5.1819486800000002E-2</v>
      </c>
      <c r="W129" s="101">
        <v>5.5184422300000001E-2</v>
      </c>
      <c r="X129" s="101">
        <v>0.83171904409999997</v>
      </c>
      <c r="Y129" s="101">
        <v>0.74256478950000004</v>
      </c>
      <c r="Z129" s="101">
        <v>0.93157738970000004</v>
      </c>
      <c r="AA129" s="114">
        <v>3396</v>
      </c>
      <c r="AB129" s="114">
        <v>73908</v>
      </c>
      <c r="AC129" s="109">
        <v>4.3293880299999997E-2</v>
      </c>
      <c r="AD129" s="101">
        <v>3.8654117199999997E-2</v>
      </c>
      <c r="AE129" s="101">
        <v>4.8490567200000001E-2</v>
      </c>
      <c r="AF129" s="101">
        <v>6.3261179999999999E-4</v>
      </c>
      <c r="AG129" s="103">
        <v>4.5949017699999997E-2</v>
      </c>
      <c r="AH129" s="101">
        <v>4.4429318400000001E-2</v>
      </c>
      <c r="AI129" s="101">
        <v>4.7520698100000001E-2</v>
      </c>
      <c r="AJ129" s="101">
        <v>0.82066382770000001</v>
      </c>
      <c r="AK129" s="101">
        <v>0.73271408289999995</v>
      </c>
      <c r="AL129" s="101">
        <v>0.91917042910000002</v>
      </c>
      <c r="AM129" s="101">
        <v>2.2156468000000002E-3</v>
      </c>
      <c r="AN129" s="101">
        <v>0.82761902070000004</v>
      </c>
      <c r="AO129" s="101">
        <v>0.73315308329999995</v>
      </c>
      <c r="AP129" s="101">
        <v>0.93425678629999998</v>
      </c>
      <c r="AQ129" s="101">
        <v>0.79617913839999999</v>
      </c>
      <c r="AR129" s="101">
        <v>0.98411727910000002</v>
      </c>
      <c r="AS129" s="101">
        <v>0.87153705849999996</v>
      </c>
      <c r="AT129" s="101">
        <v>1.1112399748999999</v>
      </c>
      <c r="AU129" s="100">
        <v>1</v>
      </c>
      <c r="AV129" s="100">
        <v>2</v>
      </c>
      <c r="AW129" s="100">
        <v>3</v>
      </c>
      <c r="AX129" s="100" t="s">
        <v>28</v>
      </c>
      <c r="AY129" s="100" t="s">
        <v>232</v>
      </c>
      <c r="AZ129" s="100" t="s">
        <v>28</v>
      </c>
      <c r="BA129" s="100" t="s">
        <v>28</v>
      </c>
      <c r="BB129" s="100" t="s">
        <v>28</v>
      </c>
      <c r="BC129" s="110" t="s">
        <v>239</v>
      </c>
      <c r="BD129" s="111">
        <v>3488</v>
      </c>
      <c r="BE129" s="111">
        <v>3882</v>
      </c>
      <c r="BF129" s="111">
        <v>3396</v>
      </c>
      <c r="BQ129" s="52"/>
    </row>
    <row r="130" spans="1:104" x14ac:dyDescent="0.3">
      <c r="A130" s="10"/>
      <c r="B130" t="s">
        <v>55</v>
      </c>
      <c r="C130" s="100">
        <v>1890</v>
      </c>
      <c r="D130" s="114">
        <v>36632</v>
      </c>
      <c r="E130" s="109">
        <v>5.7366471000000002E-2</v>
      </c>
      <c r="F130" s="101">
        <v>5.0894125399999997E-2</v>
      </c>
      <c r="G130" s="101">
        <v>6.4661922499999996E-2</v>
      </c>
      <c r="H130" s="101">
        <v>8.0074476999999998E-3</v>
      </c>
      <c r="I130" s="103">
        <v>5.1594234500000002E-2</v>
      </c>
      <c r="J130" s="101">
        <v>4.9319842199999998E-2</v>
      </c>
      <c r="K130" s="101">
        <v>5.39735109E-2</v>
      </c>
      <c r="L130" s="101">
        <v>0.85046978559999997</v>
      </c>
      <c r="M130" s="101">
        <v>0.75451592469999995</v>
      </c>
      <c r="N130" s="101">
        <v>0.95862636239999999</v>
      </c>
      <c r="O130" s="114">
        <v>2003</v>
      </c>
      <c r="P130" s="114">
        <v>39916</v>
      </c>
      <c r="Q130" s="109">
        <v>5.4626488500000001E-2</v>
      </c>
      <c r="R130" s="101">
        <v>4.8538344599999998E-2</v>
      </c>
      <c r="S130" s="101">
        <v>6.1478265599999998E-2</v>
      </c>
      <c r="T130" s="101">
        <v>1.9388108899999999E-2</v>
      </c>
      <c r="U130" s="103">
        <v>5.0180378800000001E-2</v>
      </c>
      <c r="V130" s="101">
        <v>4.8030239199999998E-2</v>
      </c>
      <c r="W130" s="101">
        <v>5.2426772400000002E-2</v>
      </c>
      <c r="X130" s="101">
        <v>0.8685281145</v>
      </c>
      <c r="Y130" s="101">
        <v>0.77173031079999999</v>
      </c>
      <c r="Z130" s="101">
        <v>0.97746722549999998</v>
      </c>
      <c r="AA130" s="114">
        <v>1950</v>
      </c>
      <c r="AB130" s="114">
        <v>44176</v>
      </c>
      <c r="AC130" s="109">
        <v>4.7555964800000003E-2</v>
      </c>
      <c r="AD130" s="101">
        <v>4.2261691400000002E-2</v>
      </c>
      <c r="AE130" s="101">
        <v>5.3513470799999997E-2</v>
      </c>
      <c r="AF130" s="101">
        <v>8.4920882000000003E-2</v>
      </c>
      <c r="AG130" s="103">
        <v>4.4141615400000001E-2</v>
      </c>
      <c r="AH130" s="101">
        <v>4.2225257099999997E-2</v>
      </c>
      <c r="AI130" s="101">
        <v>4.6144945899999998E-2</v>
      </c>
      <c r="AJ130" s="101">
        <v>0.90145442909999995</v>
      </c>
      <c r="AK130" s="101">
        <v>0.80109801319999996</v>
      </c>
      <c r="AL130" s="101">
        <v>1.0143828526000001</v>
      </c>
      <c r="AM130" s="101">
        <v>3.64271922E-2</v>
      </c>
      <c r="AN130" s="101">
        <v>0.87056602289999996</v>
      </c>
      <c r="AO130" s="101">
        <v>0.76455060770000005</v>
      </c>
      <c r="AP130" s="101">
        <v>0.99128192770000001</v>
      </c>
      <c r="AQ130" s="101">
        <v>0.46146363150000003</v>
      </c>
      <c r="AR130" s="101">
        <v>0.95223721370000003</v>
      </c>
      <c r="AS130" s="101">
        <v>0.83594428649999997</v>
      </c>
      <c r="AT130" s="101">
        <v>1.0847083063</v>
      </c>
      <c r="AU130" s="100">
        <v>1</v>
      </c>
      <c r="AV130" s="100" t="s">
        <v>28</v>
      </c>
      <c r="AW130" s="100" t="s">
        <v>28</v>
      </c>
      <c r="AX130" s="100" t="s">
        <v>28</v>
      </c>
      <c r="AY130" s="100" t="s">
        <v>232</v>
      </c>
      <c r="AZ130" s="100" t="s">
        <v>28</v>
      </c>
      <c r="BA130" s="100" t="s">
        <v>28</v>
      </c>
      <c r="BB130" s="100" t="s">
        <v>28</v>
      </c>
      <c r="BC130" s="110" t="s">
        <v>234</v>
      </c>
      <c r="BD130" s="111">
        <v>1890</v>
      </c>
      <c r="BE130" s="111">
        <v>2003</v>
      </c>
      <c r="BF130" s="111">
        <v>1950</v>
      </c>
    </row>
    <row r="131" spans="1:104" x14ac:dyDescent="0.3">
      <c r="A131" s="10"/>
      <c r="B131" t="s">
        <v>59</v>
      </c>
      <c r="C131" s="100">
        <v>3673</v>
      </c>
      <c r="D131" s="114">
        <v>71914</v>
      </c>
      <c r="E131" s="109">
        <v>5.45801442E-2</v>
      </c>
      <c r="F131" s="101">
        <v>4.8698064300000003E-2</v>
      </c>
      <c r="G131" s="101">
        <v>6.1172701400000001E-2</v>
      </c>
      <c r="H131" s="101">
        <v>2.7298909999999999E-4</v>
      </c>
      <c r="I131" s="103">
        <v>5.1074895000000002E-2</v>
      </c>
      <c r="J131" s="101">
        <v>4.9449565100000002E-2</v>
      </c>
      <c r="K131" s="101">
        <v>5.2753647000000001E-2</v>
      </c>
      <c r="L131" s="101">
        <v>0.80916191589999997</v>
      </c>
      <c r="M131" s="101">
        <v>0.72195886549999999</v>
      </c>
      <c r="N131" s="101">
        <v>0.90689793770000005</v>
      </c>
      <c r="O131" s="114">
        <v>4019</v>
      </c>
      <c r="P131" s="114">
        <v>79601</v>
      </c>
      <c r="Q131" s="109">
        <v>5.2086349800000001E-2</v>
      </c>
      <c r="R131" s="101">
        <v>4.6541755800000001E-2</v>
      </c>
      <c r="S131" s="101">
        <v>5.8291480100000001E-2</v>
      </c>
      <c r="T131" s="101">
        <v>1.0244555E-3</v>
      </c>
      <c r="U131" s="103">
        <v>5.04893155E-2</v>
      </c>
      <c r="V131" s="101">
        <v>4.8952249699999999E-2</v>
      </c>
      <c r="W131" s="101">
        <v>5.2074644000000003E-2</v>
      </c>
      <c r="X131" s="101">
        <v>0.82814144670000001</v>
      </c>
      <c r="Y131" s="101">
        <v>0.73998575759999996</v>
      </c>
      <c r="Z131" s="101">
        <v>0.92679926430000004</v>
      </c>
      <c r="AA131" s="114">
        <v>3798</v>
      </c>
      <c r="AB131" s="114">
        <v>88910</v>
      </c>
      <c r="AC131" s="109">
        <v>4.4218892799999999E-2</v>
      </c>
      <c r="AD131" s="101">
        <v>3.9538122299999999E-2</v>
      </c>
      <c r="AE131" s="101">
        <v>4.9453802200000001E-2</v>
      </c>
      <c r="AF131" s="101">
        <v>1.9892452999999998E-3</v>
      </c>
      <c r="AG131" s="103">
        <v>4.27173546E-2</v>
      </c>
      <c r="AH131" s="101">
        <v>4.1380182600000003E-2</v>
      </c>
      <c r="AI131" s="101">
        <v>4.4097736499999998E-2</v>
      </c>
      <c r="AJ131" s="101">
        <v>0.83819804539999998</v>
      </c>
      <c r="AK131" s="101">
        <v>0.74947097819999997</v>
      </c>
      <c r="AL131" s="101">
        <v>0.93742917849999996</v>
      </c>
      <c r="AM131" s="101">
        <v>7.0213445000000003E-3</v>
      </c>
      <c r="AN131" s="101">
        <v>0.84895357319999998</v>
      </c>
      <c r="AO131" s="101">
        <v>0.75366795200000003</v>
      </c>
      <c r="AP131" s="101">
        <v>0.95628607740000005</v>
      </c>
      <c r="AQ131" s="101">
        <v>0.44430995239999999</v>
      </c>
      <c r="AR131" s="101">
        <v>0.95430949389999997</v>
      </c>
      <c r="AS131" s="101">
        <v>0.84654061349999998</v>
      </c>
      <c r="AT131" s="101">
        <v>1.0757978951</v>
      </c>
      <c r="AU131" s="100">
        <v>1</v>
      </c>
      <c r="AV131" s="100">
        <v>2</v>
      </c>
      <c r="AW131" s="100">
        <v>3</v>
      </c>
      <c r="AX131" s="100" t="s">
        <v>28</v>
      </c>
      <c r="AY131" s="100" t="s">
        <v>232</v>
      </c>
      <c r="AZ131" s="100" t="s">
        <v>28</v>
      </c>
      <c r="BA131" s="100" t="s">
        <v>28</v>
      </c>
      <c r="BB131" s="100" t="s">
        <v>28</v>
      </c>
      <c r="BC131" s="110" t="s">
        <v>239</v>
      </c>
      <c r="BD131" s="111">
        <v>3673</v>
      </c>
      <c r="BE131" s="111">
        <v>4019</v>
      </c>
      <c r="BF131" s="111">
        <v>3798</v>
      </c>
      <c r="BQ131" s="52"/>
    </row>
    <row r="132" spans="1:104" x14ac:dyDescent="0.3">
      <c r="A132" s="10"/>
      <c r="B132" t="s">
        <v>56</v>
      </c>
      <c r="C132" s="100">
        <v>3115</v>
      </c>
      <c r="D132" s="114">
        <v>57770</v>
      </c>
      <c r="E132" s="109">
        <v>5.2093127900000001E-2</v>
      </c>
      <c r="F132" s="101">
        <v>4.6414575299999997E-2</v>
      </c>
      <c r="G132" s="101">
        <v>5.8466418399999998E-2</v>
      </c>
      <c r="H132" s="101">
        <v>1.1448500000000001E-5</v>
      </c>
      <c r="I132" s="103">
        <v>5.39207201E-2</v>
      </c>
      <c r="J132" s="101">
        <v>5.2060041000000001E-2</v>
      </c>
      <c r="K132" s="101">
        <v>5.5847901800000002E-2</v>
      </c>
      <c r="L132" s="101">
        <v>0.77229138559999999</v>
      </c>
      <c r="M132" s="101">
        <v>0.68810566910000004</v>
      </c>
      <c r="N132" s="101">
        <v>0.86677673379999998</v>
      </c>
      <c r="O132" s="114">
        <v>3208</v>
      </c>
      <c r="P132" s="114">
        <v>61184</v>
      </c>
      <c r="Q132" s="109">
        <v>5.0099126600000002E-2</v>
      </c>
      <c r="R132" s="101">
        <v>4.4680319199999999E-2</v>
      </c>
      <c r="S132" s="101">
        <v>5.6175124299999997E-2</v>
      </c>
      <c r="T132" s="101">
        <v>9.8298400000000001E-5</v>
      </c>
      <c r="U132" s="103">
        <v>5.2432008400000001E-2</v>
      </c>
      <c r="V132" s="101">
        <v>5.0648665599999997E-2</v>
      </c>
      <c r="W132" s="101">
        <v>5.4278142799999998E-2</v>
      </c>
      <c r="X132" s="101">
        <v>0.79654580019999999</v>
      </c>
      <c r="Y132" s="101">
        <v>0.71039004189999999</v>
      </c>
      <c r="Z132" s="101">
        <v>0.89315048679999998</v>
      </c>
      <c r="AA132" s="114">
        <v>2902</v>
      </c>
      <c r="AB132" s="114">
        <v>62633</v>
      </c>
      <c r="AC132" s="109">
        <v>4.4417123699999998E-2</v>
      </c>
      <c r="AD132" s="101">
        <v>3.9615352200000002E-2</v>
      </c>
      <c r="AE132" s="101">
        <v>4.9800917299999997E-2</v>
      </c>
      <c r="AF132" s="101">
        <v>3.2080784000000002E-3</v>
      </c>
      <c r="AG132" s="103">
        <v>4.6333402500000002E-2</v>
      </c>
      <c r="AH132" s="101">
        <v>4.4677948799999999E-2</v>
      </c>
      <c r="AI132" s="101">
        <v>4.8050195900000002E-2</v>
      </c>
      <c r="AJ132" s="101">
        <v>0.84195564249999999</v>
      </c>
      <c r="AK132" s="101">
        <v>0.75093492230000003</v>
      </c>
      <c r="AL132" s="101">
        <v>0.94400897169999998</v>
      </c>
      <c r="AM132" s="101">
        <v>5.5476023499999999E-2</v>
      </c>
      <c r="AN132" s="101">
        <v>0.88658479160000003</v>
      </c>
      <c r="AO132" s="101">
        <v>0.78382054580000005</v>
      </c>
      <c r="AP132" s="101">
        <v>1.0028221342000001</v>
      </c>
      <c r="AQ132" s="101">
        <v>0.53375873939999996</v>
      </c>
      <c r="AR132" s="101">
        <v>0.96172237279999995</v>
      </c>
      <c r="AS132" s="101">
        <v>0.85047616520000002</v>
      </c>
      <c r="AT132" s="101">
        <v>1.0875200976999999</v>
      </c>
      <c r="AU132" s="100">
        <v>1</v>
      </c>
      <c r="AV132" s="100">
        <v>2</v>
      </c>
      <c r="AW132" s="100">
        <v>3</v>
      </c>
      <c r="AX132" s="100" t="s">
        <v>28</v>
      </c>
      <c r="AY132" s="100" t="s">
        <v>28</v>
      </c>
      <c r="AZ132" s="100" t="s">
        <v>28</v>
      </c>
      <c r="BA132" s="100" t="s">
        <v>28</v>
      </c>
      <c r="BB132" s="100" t="s">
        <v>28</v>
      </c>
      <c r="BC132" s="110" t="s">
        <v>235</v>
      </c>
      <c r="BD132" s="111">
        <v>3115</v>
      </c>
      <c r="BE132" s="111">
        <v>3208</v>
      </c>
      <c r="BF132" s="111">
        <v>2902</v>
      </c>
      <c r="BQ132" s="52"/>
      <c r="CC132" s="4"/>
    </row>
    <row r="133" spans="1:104" x14ac:dyDescent="0.3">
      <c r="A133" s="10"/>
      <c r="B133" t="s">
        <v>57</v>
      </c>
      <c r="C133" s="100">
        <v>5643</v>
      </c>
      <c r="D133" s="114">
        <v>97820</v>
      </c>
      <c r="E133" s="109">
        <v>5.8966550200000002E-2</v>
      </c>
      <c r="F133" s="101">
        <v>5.27068339E-2</v>
      </c>
      <c r="G133" s="101">
        <v>6.5969700399999998E-2</v>
      </c>
      <c r="H133" s="101">
        <v>1.8863583E-2</v>
      </c>
      <c r="I133" s="103">
        <v>5.7687589499999997E-2</v>
      </c>
      <c r="J133" s="101">
        <v>5.6201920099999997E-2</v>
      </c>
      <c r="K133" s="101">
        <v>5.9212531700000001E-2</v>
      </c>
      <c r="L133" s="101">
        <v>0.87419129080000002</v>
      </c>
      <c r="M133" s="101">
        <v>0.78138970379999995</v>
      </c>
      <c r="N133" s="101">
        <v>0.97801443919999997</v>
      </c>
      <c r="O133" s="114">
        <v>5991</v>
      </c>
      <c r="P133" s="114">
        <v>102522</v>
      </c>
      <c r="Q133" s="109">
        <v>5.7890946999999998E-2</v>
      </c>
      <c r="R133" s="101">
        <v>5.1796331799999998E-2</v>
      </c>
      <c r="S133" s="101">
        <v>6.4702685100000004E-2</v>
      </c>
      <c r="T133" s="101">
        <v>0.14405788019999999</v>
      </c>
      <c r="U133" s="103">
        <v>5.8436238100000003E-2</v>
      </c>
      <c r="V133" s="101">
        <v>5.6975091899999997E-2</v>
      </c>
      <c r="W133" s="101">
        <v>5.99348559E-2</v>
      </c>
      <c r="X133" s="101">
        <v>0.92043102980000002</v>
      </c>
      <c r="Y133" s="101">
        <v>0.82353033509999995</v>
      </c>
      <c r="Z133" s="101">
        <v>1.0287335445000001</v>
      </c>
      <c r="AA133" s="114">
        <v>5285</v>
      </c>
      <c r="AB133" s="114">
        <v>107353</v>
      </c>
      <c r="AC133" s="109">
        <v>4.8332276799999997E-2</v>
      </c>
      <c r="AD133" s="101">
        <v>4.3258035100000002E-2</v>
      </c>
      <c r="AE133" s="101">
        <v>5.4001735799999999E-2</v>
      </c>
      <c r="AF133" s="101">
        <v>0.1218337462</v>
      </c>
      <c r="AG133" s="103">
        <v>4.9230110000000001E-2</v>
      </c>
      <c r="AH133" s="101">
        <v>4.7920580800000001E-2</v>
      </c>
      <c r="AI133" s="101">
        <v>5.0575424799999998E-2</v>
      </c>
      <c r="AJ133" s="101">
        <v>0.91616993170000005</v>
      </c>
      <c r="AK133" s="101">
        <v>0.81998436009999998</v>
      </c>
      <c r="AL133" s="101">
        <v>1.0236382357</v>
      </c>
      <c r="AM133" s="101">
        <v>2.4791307999999998E-3</v>
      </c>
      <c r="AN133" s="101">
        <v>0.8348848888</v>
      </c>
      <c r="AO133" s="101">
        <v>0.74278217170000005</v>
      </c>
      <c r="AP133" s="101">
        <v>0.93840806099999996</v>
      </c>
      <c r="AQ133" s="101">
        <v>0.75750901670000004</v>
      </c>
      <c r="AR133" s="101">
        <v>0.98175909569999997</v>
      </c>
      <c r="AS133" s="101">
        <v>0.87347874479999998</v>
      </c>
      <c r="AT133" s="101">
        <v>1.1034623655</v>
      </c>
      <c r="AU133" s="100" t="s">
        <v>28</v>
      </c>
      <c r="AV133" s="100" t="s">
        <v>28</v>
      </c>
      <c r="AW133" s="100" t="s">
        <v>28</v>
      </c>
      <c r="AX133" s="100" t="s">
        <v>28</v>
      </c>
      <c r="AY133" s="100" t="s">
        <v>232</v>
      </c>
      <c r="AZ133" s="100" t="s">
        <v>28</v>
      </c>
      <c r="BA133" s="100" t="s">
        <v>28</v>
      </c>
      <c r="BB133" s="100" t="s">
        <v>28</v>
      </c>
      <c r="BC133" s="110" t="s">
        <v>278</v>
      </c>
      <c r="BD133" s="111">
        <v>5643</v>
      </c>
      <c r="BE133" s="111">
        <v>5991</v>
      </c>
      <c r="BF133" s="111">
        <v>5285</v>
      </c>
    </row>
    <row r="134" spans="1:104" x14ac:dyDescent="0.3">
      <c r="A134" s="10"/>
      <c r="B134" t="s">
        <v>60</v>
      </c>
      <c r="C134" s="100">
        <v>1706</v>
      </c>
      <c r="D134" s="114">
        <v>35301</v>
      </c>
      <c r="E134" s="109">
        <v>5.5726598000000002E-2</v>
      </c>
      <c r="F134" s="101">
        <v>4.9422439899999997E-2</v>
      </c>
      <c r="G134" s="101">
        <v>6.2834893200000005E-2</v>
      </c>
      <c r="H134" s="101">
        <v>1.8225355000000001E-3</v>
      </c>
      <c r="I134" s="103">
        <v>4.8327242899999998E-2</v>
      </c>
      <c r="J134" s="101">
        <v>4.6087556699999997E-2</v>
      </c>
      <c r="K134" s="101">
        <v>5.0675769599999997E-2</v>
      </c>
      <c r="L134" s="101">
        <v>0.8261583307</v>
      </c>
      <c r="M134" s="101">
        <v>0.73269788290000004</v>
      </c>
      <c r="N134" s="101">
        <v>0.93154027510000004</v>
      </c>
      <c r="O134" s="114">
        <v>1731</v>
      </c>
      <c r="P134" s="114">
        <v>37669</v>
      </c>
      <c r="Q134" s="109">
        <v>5.14836241E-2</v>
      </c>
      <c r="R134" s="101">
        <v>4.5715332400000003E-2</v>
      </c>
      <c r="S134" s="101">
        <v>5.7979750300000001E-2</v>
      </c>
      <c r="T134" s="101">
        <v>9.5916079999999997E-4</v>
      </c>
      <c r="U134" s="103">
        <v>4.5952905600000003E-2</v>
      </c>
      <c r="V134" s="101">
        <v>4.3838330000000002E-2</v>
      </c>
      <c r="W134" s="101">
        <v>4.8169479299999998E-2</v>
      </c>
      <c r="X134" s="101">
        <v>0.81855847309999996</v>
      </c>
      <c r="Y134" s="101">
        <v>0.72684612410000005</v>
      </c>
      <c r="Z134" s="101">
        <v>0.921842948</v>
      </c>
      <c r="AA134" s="114">
        <v>1619</v>
      </c>
      <c r="AB134" s="114">
        <v>38300</v>
      </c>
      <c r="AC134" s="109">
        <v>4.5742732600000002E-2</v>
      </c>
      <c r="AD134" s="101">
        <v>4.0634079099999998E-2</v>
      </c>
      <c r="AE134" s="101">
        <v>5.1493663299999999E-2</v>
      </c>
      <c r="AF134" s="101">
        <v>1.8256112599999999E-2</v>
      </c>
      <c r="AG134" s="103">
        <v>4.2271540500000003E-2</v>
      </c>
      <c r="AH134" s="101">
        <v>4.0261807900000002E-2</v>
      </c>
      <c r="AI134" s="101">
        <v>4.4381592099999999E-2</v>
      </c>
      <c r="AJ134" s="101">
        <v>0.86708342670000005</v>
      </c>
      <c r="AK134" s="101">
        <v>0.77024555610000001</v>
      </c>
      <c r="AL134" s="101">
        <v>0.97609608110000001</v>
      </c>
      <c r="AM134" s="101">
        <v>7.6527946599999994E-2</v>
      </c>
      <c r="AN134" s="101">
        <v>0.88849092119999995</v>
      </c>
      <c r="AO134" s="101">
        <v>0.7795314364</v>
      </c>
      <c r="AP134" s="101">
        <v>1.0126802849000001</v>
      </c>
      <c r="AQ134" s="101">
        <v>0.23668991410000001</v>
      </c>
      <c r="AR134" s="101">
        <v>0.92386088389999999</v>
      </c>
      <c r="AS134" s="101">
        <v>0.81028711899999994</v>
      </c>
      <c r="AT134" s="101">
        <v>1.0533536976</v>
      </c>
      <c r="AU134" s="100">
        <v>1</v>
      </c>
      <c r="AV134" s="100">
        <v>2</v>
      </c>
      <c r="AW134" s="100" t="s">
        <v>28</v>
      </c>
      <c r="AX134" s="100" t="s">
        <v>28</v>
      </c>
      <c r="AY134" s="100" t="s">
        <v>28</v>
      </c>
      <c r="AZ134" s="100" t="s">
        <v>28</v>
      </c>
      <c r="BA134" s="100" t="s">
        <v>28</v>
      </c>
      <c r="BB134" s="100" t="s">
        <v>28</v>
      </c>
      <c r="BC134" s="110" t="s">
        <v>181</v>
      </c>
      <c r="BD134" s="111">
        <v>1706</v>
      </c>
      <c r="BE134" s="111">
        <v>1731</v>
      </c>
      <c r="BF134" s="111">
        <v>1619</v>
      </c>
    </row>
    <row r="135" spans="1:104" x14ac:dyDescent="0.3">
      <c r="A135" s="10"/>
      <c r="B135" t="s">
        <v>58</v>
      </c>
      <c r="C135" s="100">
        <v>3588</v>
      </c>
      <c r="D135" s="114">
        <v>59726</v>
      </c>
      <c r="E135" s="109">
        <v>5.72296339E-2</v>
      </c>
      <c r="F135" s="101">
        <v>5.10431264E-2</v>
      </c>
      <c r="G135" s="101">
        <v>6.4165955900000002E-2</v>
      </c>
      <c r="H135" s="101">
        <v>4.8657509000000002E-3</v>
      </c>
      <c r="I135" s="103">
        <v>6.0074339499999997E-2</v>
      </c>
      <c r="J135" s="101">
        <v>5.81404794E-2</v>
      </c>
      <c r="K135" s="101">
        <v>6.2072523400000003E-2</v>
      </c>
      <c r="L135" s="101">
        <v>0.84844114829999995</v>
      </c>
      <c r="M135" s="101">
        <v>0.75672489580000002</v>
      </c>
      <c r="N135" s="101">
        <v>0.95127355540000003</v>
      </c>
      <c r="O135" s="114">
        <v>3654</v>
      </c>
      <c r="P135" s="114">
        <v>61564</v>
      </c>
      <c r="Q135" s="109">
        <v>5.6722322899999997E-2</v>
      </c>
      <c r="R135" s="101">
        <v>5.0626955500000001E-2</v>
      </c>
      <c r="S135" s="101">
        <v>6.3551558300000005E-2</v>
      </c>
      <c r="T135" s="101">
        <v>7.4903597000000002E-2</v>
      </c>
      <c r="U135" s="103">
        <v>5.9352868599999997E-2</v>
      </c>
      <c r="V135" s="101">
        <v>5.7459287900000003E-2</v>
      </c>
      <c r="W135" s="101">
        <v>6.1308852499999997E-2</v>
      </c>
      <c r="X135" s="101">
        <v>0.90185061369999997</v>
      </c>
      <c r="Y135" s="101">
        <v>0.80493795970000004</v>
      </c>
      <c r="Z135" s="101">
        <v>1.0104313253999999</v>
      </c>
      <c r="AA135" s="114">
        <v>3323</v>
      </c>
      <c r="AB135" s="114">
        <v>65800</v>
      </c>
      <c r="AC135" s="109">
        <v>4.7958845700000002E-2</v>
      </c>
      <c r="AD135" s="101">
        <v>4.2814795000000003E-2</v>
      </c>
      <c r="AE135" s="101">
        <v>5.3720936400000002E-2</v>
      </c>
      <c r="AF135" s="101">
        <v>9.9674378699999996E-2</v>
      </c>
      <c r="AG135" s="103">
        <v>5.0501519799999998E-2</v>
      </c>
      <c r="AH135" s="101">
        <v>4.8813314599999998E-2</v>
      </c>
      <c r="AI135" s="101">
        <v>5.2248111299999997E-2</v>
      </c>
      <c r="AJ135" s="101">
        <v>0.90909129960000001</v>
      </c>
      <c r="AK135" s="101">
        <v>0.81158245360000003</v>
      </c>
      <c r="AL135" s="101">
        <v>1.0183154988000001</v>
      </c>
      <c r="AM135" s="101">
        <v>6.8227386999999999E-3</v>
      </c>
      <c r="AN135" s="101">
        <v>0.84550214509999999</v>
      </c>
      <c r="AO135" s="101">
        <v>0.74870628419999996</v>
      </c>
      <c r="AP135" s="101">
        <v>0.95481217730000001</v>
      </c>
      <c r="AQ135" s="101">
        <v>0.88554001230000001</v>
      </c>
      <c r="AR135" s="101">
        <v>0.99113551840000003</v>
      </c>
      <c r="AS135" s="101">
        <v>0.87797484550000005</v>
      </c>
      <c r="AT135" s="101">
        <v>1.1188812765</v>
      </c>
      <c r="AU135" s="100">
        <v>1</v>
      </c>
      <c r="AV135" s="100" t="s">
        <v>28</v>
      </c>
      <c r="AW135" s="100" t="s">
        <v>28</v>
      </c>
      <c r="AX135" s="100" t="s">
        <v>28</v>
      </c>
      <c r="AY135" s="100" t="s">
        <v>232</v>
      </c>
      <c r="AZ135" s="100" t="s">
        <v>28</v>
      </c>
      <c r="BA135" s="100" t="s">
        <v>28</v>
      </c>
      <c r="BB135" s="100" t="s">
        <v>28</v>
      </c>
      <c r="BC135" s="110" t="s">
        <v>234</v>
      </c>
      <c r="BD135" s="111">
        <v>3588</v>
      </c>
      <c r="BE135" s="111">
        <v>3654</v>
      </c>
      <c r="BF135" s="111">
        <v>3323</v>
      </c>
    </row>
    <row r="136" spans="1:104" x14ac:dyDescent="0.3">
      <c r="A136" s="10"/>
      <c r="B136" t="s">
        <v>61</v>
      </c>
      <c r="C136" s="100">
        <v>4571</v>
      </c>
      <c r="D136" s="114">
        <v>75559</v>
      </c>
      <c r="E136" s="109">
        <v>6.6079961000000006E-2</v>
      </c>
      <c r="F136" s="101">
        <v>5.9043332400000002E-2</v>
      </c>
      <c r="G136" s="101">
        <v>7.3955196400000006E-2</v>
      </c>
      <c r="H136" s="101">
        <v>0.72041032739999999</v>
      </c>
      <c r="I136" s="103">
        <v>6.0495771499999997E-2</v>
      </c>
      <c r="J136" s="101">
        <v>5.8767198600000001E-2</v>
      </c>
      <c r="K136" s="101">
        <v>6.2275188500000002E-2</v>
      </c>
      <c r="L136" s="101">
        <v>0.97964907580000005</v>
      </c>
      <c r="M136" s="101">
        <v>0.87532960280000005</v>
      </c>
      <c r="N136" s="101">
        <v>1.0964010683000001</v>
      </c>
      <c r="O136" s="114">
        <v>4740</v>
      </c>
      <c r="P136" s="114">
        <v>77494</v>
      </c>
      <c r="Q136" s="109">
        <v>6.5566107799999995E-2</v>
      </c>
      <c r="R136" s="101">
        <v>5.8640867499999999E-2</v>
      </c>
      <c r="S136" s="101">
        <v>7.3309189799999994E-2</v>
      </c>
      <c r="T136" s="101">
        <v>0.4652985415</v>
      </c>
      <c r="U136" s="103">
        <v>6.1166025800000003E-2</v>
      </c>
      <c r="V136" s="101">
        <v>5.9449295499999999E-2</v>
      </c>
      <c r="W136" s="101">
        <v>6.2932330499999994E-2</v>
      </c>
      <c r="X136" s="101">
        <v>1.0424614421</v>
      </c>
      <c r="Y136" s="101">
        <v>0.93235431300000005</v>
      </c>
      <c r="Z136" s="101">
        <v>1.1655717609</v>
      </c>
      <c r="AA136" s="114">
        <v>4079</v>
      </c>
      <c r="AB136" s="114">
        <v>73206</v>
      </c>
      <c r="AC136" s="109">
        <v>5.7796472000000002E-2</v>
      </c>
      <c r="AD136" s="101">
        <v>5.1713650399999998E-2</v>
      </c>
      <c r="AE136" s="101">
        <v>6.4594785799999999E-2</v>
      </c>
      <c r="AF136" s="101">
        <v>0.10768560100000001</v>
      </c>
      <c r="AG136" s="103">
        <v>5.5719476499999997E-2</v>
      </c>
      <c r="AH136" s="101">
        <v>5.4035517800000002E-2</v>
      </c>
      <c r="AI136" s="101">
        <v>5.7455914099999998E-2</v>
      </c>
      <c r="AJ136" s="101">
        <v>1.0955699425000001</v>
      </c>
      <c r="AK136" s="101">
        <v>0.98026608010000005</v>
      </c>
      <c r="AL136" s="101">
        <v>1.2244364293000001</v>
      </c>
      <c r="AM136" s="101">
        <v>3.53594068E-2</v>
      </c>
      <c r="AN136" s="101">
        <v>0.88149920640000001</v>
      </c>
      <c r="AO136" s="101">
        <v>0.78378898009999998</v>
      </c>
      <c r="AP136" s="101">
        <v>0.99139037490000004</v>
      </c>
      <c r="AQ136" s="101">
        <v>0.89643444780000003</v>
      </c>
      <c r="AR136" s="101">
        <v>0.99222376609999996</v>
      </c>
      <c r="AS136" s="101">
        <v>0.88218496540000002</v>
      </c>
      <c r="AT136" s="101">
        <v>1.1159881892000001</v>
      </c>
      <c r="AU136" s="100" t="s">
        <v>28</v>
      </c>
      <c r="AV136" s="100" t="s">
        <v>28</v>
      </c>
      <c r="AW136" s="100" t="s">
        <v>28</v>
      </c>
      <c r="AX136" s="100" t="s">
        <v>28</v>
      </c>
      <c r="AY136" s="100" t="s">
        <v>232</v>
      </c>
      <c r="AZ136" s="100" t="s">
        <v>28</v>
      </c>
      <c r="BA136" s="100" t="s">
        <v>28</v>
      </c>
      <c r="BB136" s="100" t="s">
        <v>28</v>
      </c>
      <c r="BC136" s="110" t="s">
        <v>278</v>
      </c>
      <c r="BD136" s="111">
        <v>4571</v>
      </c>
      <c r="BE136" s="111">
        <v>4740</v>
      </c>
      <c r="BF136" s="111">
        <v>4079</v>
      </c>
    </row>
    <row r="137" spans="1:104" x14ac:dyDescent="0.3">
      <c r="A137" s="10"/>
      <c r="B137" t="s">
        <v>62</v>
      </c>
      <c r="C137" s="100">
        <v>3164</v>
      </c>
      <c r="D137" s="114">
        <v>47043</v>
      </c>
      <c r="E137" s="109">
        <v>7.7339674400000002E-2</v>
      </c>
      <c r="F137" s="101">
        <v>6.8961889100000007E-2</v>
      </c>
      <c r="G137" s="101">
        <v>8.6735228799999994E-2</v>
      </c>
      <c r="H137" s="101">
        <v>1.9375323999999999E-2</v>
      </c>
      <c r="I137" s="103">
        <v>6.7257615399999998E-2</v>
      </c>
      <c r="J137" s="101">
        <v>6.4954440200000005E-2</v>
      </c>
      <c r="K137" s="101">
        <v>6.9642457300000002E-2</v>
      </c>
      <c r="L137" s="101">
        <v>1.1465766531999999</v>
      </c>
      <c r="M137" s="101">
        <v>1.0223742554999999</v>
      </c>
      <c r="N137" s="101">
        <v>1.2858676895000001</v>
      </c>
      <c r="O137" s="114">
        <v>3234</v>
      </c>
      <c r="P137" s="114">
        <v>49016</v>
      </c>
      <c r="Q137" s="109">
        <v>7.60437328E-2</v>
      </c>
      <c r="R137" s="101">
        <v>6.7854860599999997E-2</v>
      </c>
      <c r="S137" s="101">
        <v>8.5220855999999998E-2</v>
      </c>
      <c r="T137" s="101">
        <v>1.0925283E-3</v>
      </c>
      <c r="U137" s="103">
        <v>6.5978456000000005E-2</v>
      </c>
      <c r="V137" s="101">
        <v>6.3743249000000002E-2</v>
      </c>
      <c r="W137" s="101">
        <v>6.8292042299999994E-2</v>
      </c>
      <c r="X137" s="101">
        <v>1.2090493411000001</v>
      </c>
      <c r="Y137" s="101">
        <v>1.0788512276</v>
      </c>
      <c r="Z137" s="101">
        <v>1.3549600463</v>
      </c>
      <c r="AA137" s="114">
        <v>2887</v>
      </c>
      <c r="AB137" s="114">
        <v>47364</v>
      </c>
      <c r="AC137" s="109">
        <v>6.9296018599999995E-2</v>
      </c>
      <c r="AD137" s="101">
        <v>6.1854974100000001E-2</v>
      </c>
      <c r="AE137" s="101">
        <v>7.7632207600000003E-2</v>
      </c>
      <c r="AF137" s="101">
        <v>2.5293085999999999E-6</v>
      </c>
      <c r="AG137" s="103">
        <v>6.0953466800000002E-2</v>
      </c>
      <c r="AH137" s="101">
        <v>5.8770102499999997E-2</v>
      </c>
      <c r="AI137" s="101">
        <v>6.3217945100000006E-2</v>
      </c>
      <c r="AJ137" s="101">
        <v>1.3135513727999999</v>
      </c>
      <c r="AK137" s="101">
        <v>1.1725015065</v>
      </c>
      <c r="AL137" s="101">
        <v>1.4715692896999999</v>
      </c>
      <c r="AM137" s="101">
        <v>0.13513875189999999</v>
      </c>
      <c r="AN137" s="101">
        <v>0.91126534690000005</v>
      </c>
      <c r="AO137" s="101">
        <v>0.80669308569999998</v>
      </c>
      <c r="AP137" s="101">
        <v>1.0293933928000001</v>
      </c>
      <c r="AQ137" s="101">
        <v>0.78543567390000002</v>
      </c>
      <c r="AR137" s="101">
        <v>0.98324350910000002</v>
      </c>
      <c r="AS137" s="101">
        <v>0.87061431089999997</v>
      </c>
      <c r="AT137" s="101">
        <v>1.1104432654</v>
      </c>
      <c r="AU137" s="100" t="s">
        <v>28</v>
      </c>
      <c r="AV137" s="100">
        <v>2</v>
      </c>
      <c r="AW137" s="100">
        <v>3</v>
      </c>
      <c r="AX137" s="100" t="s">
        <v>28</v>
      </c>
      <c r="AY137" s="100" t="s">
        <v>28</v>
      </c>
      <c r="AZ137" s="100" t="s">
        <v>28</v>
      </c>
      <c r="BA137" s="100" t="s">
        <v>28</v>
      </c>
      <c r="BB137" s="100" t="s">
        <v>28</v>
      </c>
      <c r="BC137" s="110" t="s">
        <v>236</v>
      </c>
      <c r="BD137" s="111">
        <v>3164</v>
      </c>
      <c r="BE137" s="111">
        <v>3234</v>
      </c>
      <c r="BF137" s="111">
        <v>2887</v>
      </c>
      <c r="CO137" s="4"/>
    </row>
    <row r="138" spans="1:104" x14ac:dyDescent="0.3">
      <c r="A138" s="10"/>
      <c r="B138" t="s">
        <v>168</v>
      </c>
      <c r="C138" s="100">
        <v>39987</v>
      </c>
      <c r="D138" s="114">
        <v>730989</v>
      </c>
      <c r="E138" s="109">
        <v>5.6628496600000001E-2</v>
      </c>
      <c r="F138" s="101">
        <v>5.2288343199999997E-2</v>
      </c>
      <c r="G138" s="101">
        <v>6.1328900999999998E-2</v>
      </c>
      <c r="H138" s="101">
        <v>1.713E-5</v>
      </c>
      <c r="I138" s="103">
        <v>5.4702601500000003E-2</v>
      </c>
      <c r="J138" s="101">
        <v>5.4169057800000003E-2</v>
      </c>
      <c r="K138" s="101">
        <v>5.5241400500000003E-2</v>
      </c>
      <c r="L138" s="101">
        <v>0.83952916280000001</v>
      </c>
      <c r="M138" s="101">
        <v>0.7751854923</v>
      </c>
      <c r="N138" s="101">
        <v>0.90921362969999997</v>
      </c>
      <c r="O138" s="114">
        <v>42601</v>
      </c>
      <c r="P138" s="114">
        <v>786632</v>
      </c>
      <c r="Q138" s="109">
        <v>5.4882124999999997E-2</v>
      </c>
      <c r="R138" s="101">
        <v>5.0719380799999998E-2</v>
      </c>
      <c r="S138" s="101">
        <v>5.9386522499999997E-2</v>
      </c>
      <c r="T138" s="101">
        <v>7.0820059999999996E-4</v>
      </c>
      <c r="U138" s="103">
        <v>5.4156200100000003E-2</v>
      </c>
      <c r="V138" s="101">
        <v>5.3644369800000001E-2</v>
      </c>
      <c r="W138" s="101">
        <v>5.4672913900000002E-2</v>
      </c>
      <c r="X138" s="101">
        <v>0.87259258139999996</v>
      </c>
      <c r="Y138" s="101">
        <v>0.80640746600000002</v>
      </c>
      <c r="Z138" s="101">
        <v>0.94420977630000003</v>
      </c>
      <c r="AA138" s="114">
        <v>39138</v>
      </c>
      <c r="AB138" s="114">
        <v>822766</v>
      </c>
      <c r="AC138" s="109">
        <v>4.74636082E-2</v>
      </c>
      <c r="AD138" s="101">
        <v>4.3910276099999999E-2</v>
      </c>
      <c r="AE138" s="101">
        <v>5.1304484999999997E-2</v>
      </c>
      <c r="AF138" s="101">
        <v>7.7663614000000004E-3</v>
      </c>
      <c r="AG138" s="103">
        <v>4.7568810599999997E-2</v>
      </c>
      <c r="AH138" s="101">
        <v>4.7099865999999997E-2</v>
      </c>
      <c r="AI138" s="101">
        <v>4.8042424200000003E-2</v>
      </c>
      <c r="AJ138" s="101">
        <v>0.89970374949999998</v>
      </c>
      <c r="AK138" s="101">
        <v>0.83234801479999998</v>
      </c>
      <c r="AL138" s="101">
        <v>0.97251008289999996</v>
      </c>
      <c r="AM138" s="101">
        <v>1.047201E-15</v>
      </c>
      <c r="AN138" s="101">
        <v>0.86482817820000002</v>
      </c>
      <c r="AO138" s="101">
        <v>0.83467759640000005</v>
      </c>
      <c r="AP138" s="101">
        <v>0.89606787219999995</v>
      </c>
      <c r="AQ138" s="101">
        <v>8.4190948400000007E-2</v>
      </c>
      <c r="AR138" s="101">
        <v>0.96916090600000004</v>
      </c>
      <c r="AS138" s="101">
        <v>0.93530980289999999</v>
      </c>
      <c r="AT138" s="101">
        <v>1.0042371617000001</v>
      </c>
      <c r="AU138" s="100">
        <v>1</v>
      </c>
      <c r="AV138" s="100">
        <v>2</v>
      </c>
      <c r="AW138" s="100">
        <v>3</v>
      </c>
      <c r="AX138" s="100" t="s">
        <v>28</v>
      </c>
      <c r="AY138" s="100" t="s">
        <v>232</v>
      </c>
      <c r="AZ138" s="100" t="s">
        <v>28</v>
      </c>
      <c r="BA138" s="100" t="s">
        <v>28</v>
      </c>
      <c r="BB138" s="100" t="s">
        <v>28</v>
      </c>
      <c r="BC138" s="110" t="s">
        <v>239</v>
      </c>
      <c r="BD138" s="111">
        <v>39987</v>
      </c>
      <c r="BE138" s="111">
        <v>42601</v>
      </c>
      <c r="BF138" s="111">
        <v>39138</v>
      </c>
      <c r="BQ138" s="52"/>
      <c r="CZ138" s="4"/>
    </row>
    <row r="139" spans="1:104" s="3" customFormat="1" x14ac:dyDescent="0.3">
      <c r="A139" s="10" t="s">
        <v>243</v>
      </c>
      <c r="B139" s="3" t="s">
        <v>128</v>
      </c>
      <c r="C139" s="106">
        <v>802</v>
      </c>
      <c r="D139" s="113">
        <v>6778</v>
      </c>
      <c r="E139" s="102">
        <v>0.13430492050000001</v>
      </c>
      <c r="F139" s="107">
        <v>0.1174431499</v>
      </c>
      <c r="G139" s="107">
        <v>0.15358760120000001</v>
      </c>
      <c r="H139" s="107">
        <v>3.4438549999999999E-24</v>
      </c>
      <c r="I139" s="108">
        <v>0.1183239894</v>
      </c>
      <c r="J139" s="107">
        <v>0.110411887</v>
      </c>
      <c r="K139" s="107">
        <v>0.12680307199999999</v>
      </c>
      <c r="L139" s="107">
        <v>2.0027151874000002</v>
      </c>
      <c r="M139" s="107">
        <v>1.7512774592</v>
      </c>
      <c r="N139" s="107">
        <v>2.2902528100000001</v>
      </c>
      <c r="O139" s="113">
        <v>891</v>
      </c>
      <c r="P139" s="113">
        <v>6299</v>
      </c>
      <c r="Q139" s="102">
        <v>0.1497463899</v>
      </c>
      <c r="R139" s="107">
        <v>0.13123513319999999</v>
      </c>
      <c r="S139" s="107">
        <v>0.1708687357</v>
      </c>
      <c r="T139" s="107">
        <v>3.1731419999999998E-38</v>
      </c>
      <c r="U139" s="108">
        <v>0.14145102400000001</v>
      </c>
      <c r="V139" s="107">
        <v>0.13246153120000001</v>
      </c>
      <c r="W139" s="107">
        <v>0.15105058800000001</v>
      </c>
      <c r="X139" s="107">
        <v>2.3876046309999999</v>
      </c>
      <c r="Y139" s="107">
        <v>2.0924551964</v>
      </c>
      <c r="Z139" s="107">
        <v>2.7243861104999998</v>
      </c>
      <c r="AA139" s="113">
        <v>978</v>
      </c>
      <c r="AB139" s="113">
        <v>5786</v>
      </c>
      <c r="AC139" s="102">
        <v>0.16892899489999999</v>
      </c>
      <c r="AD139" s="107">
        <v>0.14828903700000001</v>
      </c>
      <c r="AE139" s="107">
        <v>0.19244177379999999</v>
      </c>
      <c r="AF139" s="107">
        <v>1.332013E-68</v>
      </c>
      <c r="AG139" s="108">
        <v>0.1690286899</v>
      </c>
      <c r="AH139" s="107">
        <v>0.15876033310000001</v>
      </c>
      <c r="AI139" s="107">
        <v>0.17996118720000001</v>
      </c>
      <c r="AJ139" s="107">
        <v>3.2021596299000001</v>
      </c>
      <c r="AK139" s="107">
        <v>2.8109157236</v>
      </c>
      <c r="AL139" s="107">
        <v>3.6478597382000002</v>
      </c>
      <c r="AM139" s="107">
        <v>0.1208720095</v>
      </c>
      <c r="AN139" s="107">
        <v>1.1281006174999999</v>
      </c>
      <c r="AO139" s="107">
        <v>0.96872906110000001</v>
      </c>
      <c r="AP139" s="107">
        <v>1.3136913657</v>
      </c>
      <c r="AQ139" s="107">
        <v>0.16848134240000001</v>
      </c>
      <c r="AR139" s="107">
        <v>1.1149732214999999</v>
      </c>
      <c r="AS139" s="107">
        <v>0.95498182340000004</v>
      </c>
      <c r="AT139" s="107">
        <v>1.3017685302999999</v>
      </c>
      <c r="AU139" s="106">
        <v>1</v>
      </c>
      <c r="AV139" s="106">
        <v>2</v>
      </c>
      <c r="AW139" s="106">
        <v>3</v>
      </c>
      <c r="AX139" s="106" t="s">
        <v>28</v>
      </c>
      <c r="AY139" s="106" t="s">
        <v>28</v>
      </c>
      <c r="AZ139" s="106" t="s">
        <v>28</v>
      </c>
      <c r="BA139" s="106" t="s">
        <v>28</v>
      </c>
      <c r="BB139" s="106" t="s">
        <v>28</v>
      </c>
      <c r="BC139" s="104" t="s">
        <v>235</v>
      </c>
      <c r="BD139" s="105">
        <v>802</v>
      </c>
      <c r="BE139" s="105">
        <v>891</v>
      </c>
      <c r="BF139" s="105">
        <v>978</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S60" sqref="S60"/>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436</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448</v>
      </c>
      <c r="BN6" s="6"/>
      <c r="BO6" s="6"/>
      <c r="BP6" s="6"/>
      <c r="BQ6" s="6"/>
      <c r="BR6" s="12"/>
      <c r="BS6" s="12"/>
      <c r="BT6" s="12"/>
      <c r="BU6" s="12"/>
    </row>
    <row r="7" spans="1:77" x14ac:dyDescent="0.3">
      <c r="A7" s="9" t="s">
        <v>37</v>
      </c>
      <c r="B7" s="100" t="s">
        <v>1</v>
      </c>
      <c r="C7" s="100" t="s">
        <v>2</v>
      </c>
      <c r="D7" s="112" t="s">
        <v>3</v>
      </c>
      <c r="E7" s="101" t="s">
        <v>4</v>
      </c>
      <c r="F7" s="101" t="s">
        <v>5</v>
      </c>
      <c r="G7" s="101" t="s">
        <v>6</v>
      </c>
      <c r="H7" s="103" t="s">
        <v>7</v>
      </c>
      <c r="I7" s="101" t="s">
        <v>155</v>
      </c>
      <c r="J7" s="101" t="s">
        <v>156</v>
      </c>
      <c r="K7" s="101" t="s">
        <v>8</v>
      </c>
      <c r="L7" s="101" t="s">
        <v>9</v>
      </c>
      <c r="M7" s="101" t="s">
        <v>10</v>
      </c>
      <c r="N7" s="101" t="s">
        <v>253</v>
      </c>
      <c r="O7" s="100" t="s">
        <v>254</v>
      </c>
      <c r="P7" s="100" t="s">
        <v>255</v>
      </c>
      <c r="Q7" s="100" t="s">
        <v>256</v>
      </c>
      <c r="R7" s="100" t="s">
        <v>257</v>
      </c>
      <c r="S7" s="100" t="s">
        <v>11</v>
      </c>
      <c r="T7" s="100" t="s">
        <v>12</v>
      </c>
      <c r="U7" s="112" t="s">
        <v>13</v>
      </c>
      <c r="V7" s="100" t="s">
        <v>14</v>
      </c>
      <c r="W7" s="100" t="s">
        <v>15</v>
      </c>
      <c r="X7" s="100" t="s">
        <v>16</v>
      </c>
      <c r="Y7" s="103" t="s">
        <v>17</v>
      </c>
      <c r="Z7" s="100" t="s">
        <v>157</v>
      </c>
      <c r="AA7" s="100" t="s">
        <v>158</v>
      </c>
      <c r="AB7" s="100" t="s">
        <v>18</v>
      </c>
      <c r="AC7" s="100" t="s">
        <v>19</v>
      </c>
      <c r="AD7" s="100" t="s">
        <v>20</v>
      </c>
      <c r="AE7" s="100" t="s">
        <v>258</v>
      </c>
      <c r="AF7" s="100" t="s">
        <v>259</v>
      </c>
      <c r="AG7" s="100" t="s">
        <v>260</v>
      </c>
      <c r="AH7" s="100" t="s">
        <v>261</v>
      </c>
      <c r="AI7" s="100" t="s">
        <v>262</v>
      </c>
      <c r="AJ7" s="100" t="s">
        <v>211</v>
      </c>
      <c r="AK7" s="100" t="s">
        <v>212</v>
      </c>
      <c r="AL7" s="112" t="s">
        <v>213</v>
      </c>
      <c r="AM7" s="100" t="s">
        <v>214</v>
      </c>
      <c r="AN7" s="100" t="s">
        <v>215</v>
      </c>
      <c r="AO7" s="100" t="s">
        <v>216</v>
      </c>
      <c r="AP7" s="103" t="s">
        <v>217</v>
      </c>
      <c r="AQ7" s="100" t="s">
        <v>218</v>
      </c>
      <c r="AR7" s="100" t="s">
        <v>219</v>
      </c>
      <c r="AS7" s="100" t="s">
        <v>220</v>
      </c>
      <c r="AT7" s="100" t="s">
        <v>221</v>
      </c>
      <c r="AU7" s="100" t="s">
        <v>222</v>
      </c>
      <c r="AV7" s="100" t="s">
        <v>263</v>
      </c>
      <c r="AW7" s="100" t="s">
        <v>264</v>
      </c>
      <c r="AX7" s="100" t="s">
        <v>265</v>
      </c>
      <c r="AY7" s="100" t="s">
        <v>266</v>
      </c>
      <c r="AZ7" s="100" t="s">
        <v>267</v>
      </c>
      <c r="BA7" s="100" t="s">
        <v>268</v>
      </c>
      <c r="BB7" s="100" t="s">
        <v>223</v>
      </c>
      <c r="BC7" s="100" t="s">
        <v>224</v>
      </c>
      <c r="BD7" s="100" t="s">
        <v>225</v>
      </c>
      <c r="BE7" s="100" t="s">
        <v>226</v>
      </c>
      <c r="BF7" s="100" t="s">
        <v>269</v>
      </c>
      <c r="BG7" s="100" t="s">
        <v>21</v>
      </c>
      <c r="BH7" s="100" t="s">
        <v>22</v>
      </c>
      <c r="BI7" s="100" t="s">
        <v>23</v>
      </c>
      <c r="BJ7" s="100" t="s">
        <v>24</v>
      </c>
      <c r="BK7" s="100" t="s">
        <v>159</v>
      </c>
      <c r="BL7" s="100" t="s">
        <v>160</v>
      </c>
      <c r="BM7" s="100" t="s">
        <v>227</v>
      </c>
      <c r="BN7" s="100" t="s">
        <v>270</v>
      </c>
      <c r="BO7" s="100" t="s">
        <v>271</v>
      </c>
      <c r="BP7" s="100" t="s">
        <v>272</v>
      </c>
      <c r="BQ7" s="100" t="s">
        <v>161</v>
      </c>
      <c r="BR7" s="101" t="s">
        <v>228</v>
      </c>
      <c r="BS7" s="101" t="s">
        <v>25</v>
      </c>
      <c r="BT7" s="101" t="s">
        <v>26</v>
      </c>
      <c r="BU7" s="101" t="s">
        <v>229</v>
      </c>
      <c r="BV7" s="104" t="s">
        <v>27</v>
      </c>
      <c r="BW7" s="105" t="s">
        <v>131</v>
      </c>
      <c r="BX7" s="105" t="s">
        <v>132</v>
      </c>
      <c r="BY7" s="105" t="s">
        <v>230</v>
      </c>
    </row>
    <row r="8" spans="1:77" x14ac:dyDescent="0.3">
      <c r="A8" t="s">
        <v>38</v>
      </c>
      <c r="B8" s="100">
        <v>2312</v>
      </c>
      <c r="C8" s="100">
        <v>13110</v>
      </c>
      <c r="D8" s="112">
        <v>0.12442357129999999</v>
      </c>
      <c r="E8" s="101">
        <v>0.1102865317</v>
      </c>
      <c r="F8" s="101">
        <v>0.14037276230000001</v>
      </c>
      <c r="G8" s="101">
        <v>1.232748E-23</v>
      </c>
      <c r="H8" s="103">
        <v>0.17635392829999999</v>
      </c>
      <c r="I8" s="101">
        <v>0.16930994930000001</v>
      </c>
      <c r="J8" s="101">
        <v>0.18369096530000001</v>
      </c>
      <c r="K8" s="101">
        <v>1.8527269955000001</v>
      </c>
      <c r="L8" s="101">
        <v>1.6422196559</v>
      </c>
      <c r="M8" s="101">
        <v>2.0902181432</v>
      </c>
      <c r="N8" s="101" t="s">
        <v>28</v>
      </c>
      <c r="O8" s="100" t="s">
        <v>28</v>
      </c>
      <c r="P8" s="100" t="s">
        <v>28</v>
      </c>
      <c r="Q8" s="100" t="s">
        <v>28</v>
      </c>
      <c r="R8" s="100" t="s">
        <v>28</v>
      </c>
      <c r="S8" s="100">
        <v>2696</v>
      </c>
      <c r="T8" s="100">
        <v>10529</v>
      </c>
      <c r="U8" s="112">
        <v>0.1712042936</v>
      </c>
      <c r="V8" s="101">
        <v>0.15179523410000001</v>
      </c>
      <c r="W8" s="101">
        <v>0.19309506200000001</v>
      </c>
      <c r="X8" s="101">
        <v>4.2048800000000002E-60</v>
      </c>
      <c r="Y8" s="103">
        <v>0.25605470600000002</v>
      </c>
      <c r="Z8" s="101">
        <v>0.24656943100000001</v>
      </c>
      <c r="AA8" s="101">
        <v>0.26590487000000002</v>
      </c>
      <c r="AB8" s="101">
        <v>2.7288419357000002</v>
      </c>
      <c r="AC8" s="101">
        <v>2.4194790428999999</v>
      </c>
      <c r="AD8" s="101">
        <v>3.0777610294</v>
      </c>
      <c r="AE8" s="100" t="s">
        <v>28</v>
      </c>
      <c r="AF8" s="100" t="s">
        <v>28</v>
      </c>
      <c r="AG8" s="100" t="s">
        <v>28</v>
      </c>
      <c r="AH8" s="100" t="s">
        <v>28</v>
      </c>
      <c r="AI8" s="100" t="s">
        <v>28</v>
      </c>
      <c r="AJ8" s="100">
        <v>2957</v>
      </c>
      <c r="AK8" s="100">
        <v>10124</v>
      </c>
      <c r="AL8" s="112">
        <v>0.20302504260000001</v>
      </c>
      <c r="AM8" s="101">
        <v>0.18039406059999999</v>
      </c>
      <c r="AN8" s="101">
        <v>0.2284951499</v>
      </c>
      <c r="AO8" s="101">
        <v>1.21945E-110</v>
      </c>
      <c r="AP8" s="103">
        <v>0.29207822989999999</v>
      </c>
      <c r="AQ8" s="101">
        <v>0.28173827940000001</v>
      </c>
      <c r="AR8" s="101">
        <v>0.30279766229999999</v>
      </c>
      <c r="AS8" s="101">
        <v>3.8484725229999999</v>
      </c>
      <c r="AT8" s="101">
        <v>3.4194874521999998</v>
      </c>
      <c r="AU8" s="101">
        <v>4.3312750720000004</v>
      </c>
      <c r="AV8" s="100" t="s">
        <v>28</v>
      </c>
      <c r="AW8" s="100" t="s">
        <v>28</v>
      </c>
      <c r="AX8" s="100" t="s">
        <v>28</v>
      </c>
      <c r="AY8" s="100" t="s">
        <v>28</v>
      </c>
      <c r="AZ8" s="100" t="s">
        <v>28</v>
      </c>
      <c r="BA8" s="100" t="s">
        <v>28</v>
      </c>
      <c r="BB8" s="100" t="s">
        <v>28</v>
      </c>
      <c r="BC8" s="100" t="s">
        <v>28</v>
      </c>
      <c r="BD8" s="100" t="s">
        <v>28</v>
      </c>
      <c r="BE8" s="100" t="s">
        <v>28</v>
      </c>
      <c r="BF8" s="100" t="s">
        <v>28</v>
      </c>
      <c r="BG8" s="100" t="s">
        <v>28</v>
      </c>
      <c r="BH8" s="100" t="s">
        <v>28</v>
      </c>
      <c r="BI8" s="100" t="s">
        <v>28</v>
      </c>
      <c r="BJ8" s="100" t="s">
        <v>28</v>
      </c>
      <c r="BK8" s="100">
        <v>1</v>
      </c>
      <c r="BL8" s="100">
        <v>2</v>
      </c>
      <c r="BM8" s="100">
        <v>3</v>
      </c>
      <c r="BN8" s="100" t="s">
        <v>28</v>
      </c>
      <c r="BO8" s="100" t="s">
        <v>28</v>
      </c>
      <c r="BP8" s="100" t="s">
        <v>28</v>
      </c>
      <c r="BQ8" s="100" t="s">
        <v>28</v>
      </c>
      <c r="BR8" s="101" t="s">
        <v>28</v>
      </c>
      <c r="BS8" s="101" t="s">
        <v>28</v>
      </c>
      <c r="BT8" s="101" t="s">
        <v>28</v>
      </c>
      <c r="BU8" s="101" t="s">
        <v>28</v>
      </c>
      <c r="BV8" s="110" t="s">
        <v>273</v>
      </c>
      <c r="BW8" s="111">
        <v>2312</v>
      </c>
      <c r="BX8" s="111">
        <v>2696</v>
      </c>
      <c r="BY8" s="111">
        <v>2957</v>
      </c>
    </row>
    <row r="9" spans="1:77" x14ac:dyDescent="0.3">
      <c r="A9" t="s">
        <v>39</v>
      </c>
      <c r="B9" s="100">
        <v>8768</v>
      </c>
      <c r="C9" s="100">
        <v>98242</v>
      </c>
      <c r="D9" s="112">
        <v>0.1065665595</v>
      </c>
      <c r="E9" s="101">
        <v>9.5489291399999995E-2</v>
      </c>
      <c r="F9" s="101">
        <v>0.11892884989999999</v>
      </c>
      <c r="G9" s="101">
        <v>1.645072E-16</v>
      </c>
      <c r="H9" s="103">
        <v>8.9248997400000002E-2</v>
      </c>
      <c r="I9" s="101">
        <v>8.7400308199999999E-2</v>
      </c>
      <c r="J9" s="101">
        <v>9.1136789999999995E-2</v>
      </c>
      <c r="K9" s="101">
        <v>1.5868274760000001</v>
      </c>
      <c r="L9" s="101">
        <v>1.42188161</v>
      </c>
      <c r="M9" s="101">
        <v>1.7709079438999999</v>
      </c>
      <c r="N9" s="101" t="s">
        <v>40</v>
      </c>
      <c r="O9" s="101">
        <v>0.6866964914</v>
      </c>
      <c r="P9" s="101">
        <v>0.63020029529999999</v>
      </c>
      <c r="Q9" s="101">
        <v>0.74825745850000003</v>
      </c>
      <c r="R9" s="107">
        <v>9.4448540000000006E-18</v>
      </c>
      <c r="S9" s="100">
        <v>8910</v>
      </c>
      <c r="T9" s="100">
        <v>102692</v>
      </c>
      <c r="U9" s="112">
        <v>9.8834594999999997E-2</v>
      </c>
      <c r="V9" s="101">
        <v>8.86224699E-2</v>
      </c>
      <c r="W9" s="101">
        <v>0.1102234814</v>
      </c>
      <c r="X9" s="101">
        <v>3.1547129999999999E-16</v>
      </c>
      <c r="Y9" s="103">
        <v>8.6764304900000006E-2</v>
      </c>
      <c r="Z9" s="101">
        <v>8.49813133E-2</v>
      </c>
      <c r="AA9" s="101">
        <v>8.8584705499999999E-2</v>
      </c>
      <c r="AB9" s="101">
        <v>1.57533425</v>
      </c>
      <c r="AC9" s="101">
        <v>1.4125621923</v>
      </c>
      <c r="AD9" s="101">
        <v>1.756862822</v>
      </c>
      <c r="AE9" s="100" t="s">
        <v>46</v>
      </c>
      <c r="AF9" s="101">
        <v>0.65519875049999998</v>
      </c>
      <c r="AG9" s="101">
        <v>0.60110996260000005</v>
      </c>
      <c r="AH9" s="101">
        <v>0.71415452960000003</v>
      </c>
      <c r="AI9" s="107">
        <v>6.703728E-22</v>
      </c>
      <c r="AJ9" s="100">
        <v>7630</v>
      </c>
      <c r="AK9" s="100">
        <v>109352</v>
      </c>
      <c r="AL9" s="112">
        <v>6.9906919400000003E-2</v>
      </c>
      <c r="AM9" s="101">
        <v>6.2714788100000002E-2</v>
      </c>
      <c r="AN9" s="101">
        <v>7.7923844199999995E-2</v>
      </c>
      <c r="AO9" s="101">
        <v>3.7324014999999999E-7</v>
      </c>
      <c r="AP9" s="103">
        <v>6.9774672600000004E-2</v>
      </c>
      <c r="AQ9" s="101">
        <v>6.8226496499999997E-2</v>
      </c>
      <c r="AR9" s="101">
        <v>7.1357979500000002E-2</v>
      </c>
      <c r="AS9" s="101">
        <v>1.3251313973000001</v>
      </c>
      <c r="AT9" s="101">
        <v>1.1887998435</v>
      </c>
      <c r="AU9" s="101">
        <v>1.4770974524</v>
      </c>
      <c r="AV9" s="100" t="s">
        <v>248</v>
      </c>
      <c r="AW9" s="101">
        <v>0.72735718949999995</v>
      </c>
      <c r="AX9" s="101">
        <v>0.66731474660000001</v>
      </c>
      <c r="AY9" s="101">
        <v>0.79280202310000003</v>
      </c>
      <c r="AZ9" s="107">
        <v>4.4251300000000001E-13</v>
      </c>
      <c r="BA9" s="101" t="s">
        <v>249</v>
      </c>
      <c r="BB9" s="101">
        <v>9.2828952899999997E-2</v>
      </c>
      <c r="BC9" s="101">
        <v>1.3681194789</v>
      </c>
      <c r="BD9" s="101">
        <v>0.94924420700000001</v>
      </c>
      <c r="BE9" s="101">
        <v>1.9718328484000001</v>
      </c>
      <c r="BF9" s="100" t="s">
        <v>246</v>
      </c>
      <c r="BG9" s="101">
        <v>0.44921381319999998</v>
      </c>
      <c r="BH9" s="101">
        <v>0.86860974260000001</v>
      </c>
      <c r="BI9" s="101">
        <v>0.60308316939999995</v>
      </c>
      <c r="BJ9" s="101">
        <v>1.2510428465000001</v>
      </c>
      <c r="BK9" s="100">
        <v>1</v>
      </c>
      <c r="BL9" s="100">
        <v>2</v>
      </c>
      <c r="BM9" s="100">
        <v>3</v>
      </c>
      <c r="BN9" s="100" t="s">
        <v>275</v>
      </c>
      <c r="BO9" s="100" t="s">
        <v>275</v>
      </c>
      <c r="BP9" s="100" t="s">
        <v>275</v>
      </c>
      <c r="BQ9" s="100" t="s">
        <v>28</v>
      </c>
      <c r="BR9" s="101" t="s">
        <v>28</v>
      </c>
      <c r="BS9" s="101" t="s">
        <v>28</v>
      </c>
      <c r="BT9" s="101" t="s">
        <v>28</v>
      </c>
      <c r="BU9" s="101" t="s">
        <v>28</v>
      </c>
      <c r="BV9" s="110" t="s">
        <v>273</v>
      </c>
      <c r="BW9" s="111">
        <v>8768</v>
      </c>
      <c r="BX9" s="111">
        <v>8910</v>
      </c>
      <c r="BY9" s="111">
        <v>7630</v>
      </c>
    </row>
    <row r="10" spans="1:77" x14ac:dyDescent="0.3">
      <c r="A10" t="s">
        <v>31</v>
      </c>
      <c r="B10" s="100">
        <v>8218</v>
      </c>
      <c r="C10" s="100">
        <v>98230</v>
      </c>
      <c r="D10" s="112">
        <v>8.7350756200000004E-2</v>
      </c>
      <c r="E10" s="101">
        <v>7.8277167699999997E-2</v>
      </c>
      <c r="F10" s="101">
        <v>9.7476120299999996E-2</v>
      </c>
      <c r="G10" s="101">
        <v>2.6254207E-6</v>
      </c>
      <c r="H10" s="103">
        <v>8.3660796100000004E-2</v>
      </c>
      <c r="I10" s="101">
        <v>8.1871423999999998E-2</v>
      </c>
      <c r="J10" s="101">
        <v>8.5489276399999994E-2</v>
      </c>
      <c r="K10" s="101">
        <v>1.3006948959</v>
      </c>
      <c r="L10" s="101">
        <v>1.1655847858999999</v>
      </c>
      <c r="M10" s="101">
        <v>1.4514664507999999</v>
      </c>
      <c r="N10" s="101" t="s">
        <v>28</v>
      </c>
      <c r="O10" s="101" t="s">
        <v>28</v>
      </c>
      <c r="P10" s="101" t="s">
        <v>28</v>
      </c>
      <c r="Q10" s="101" t="s">
        <v>28</v>
      </c>
      <c r="R10" s="107" t="s">
        <v>28</v>
      </c>
      <c r="S10" s="100">
        <v>8304</v>
      </c>
      <c r="T10" s="100">
        <v>109012</v>
      </c>
      <c r="U10" s="112">
        <v>8.0920923699999994E-2</v>
      </c>
      <c r="V10" s="101">
        <v>7.2549839800000002E-2</v>
      </c>
      <c r="W10" s="101">
        <v>9.0257896099999999E-2</v>
      </c>
      <c r="X10" s="101">
        <v>4.9291451999999996E-6</v>
      </c>
      <c r="Y10" s="103">
        <v>7.6175099999999996E-2</v>
      </c>
      <c r="Z10" s="101">
        <v>7.4554203200000002E-2</v>
      </c>
      <c r="AA10" s="101">
        <v>7.7831236999999998E-2</v>
      </c>
      <c r="AB10" s="101">
        <v>1.2898064967</v>
      </c>
      <c r="AC10" s="101">
        <v>1.1563789728</v>
      </c>
      <c r="AD10" s="101">
        <v>1.4386294096000001</v>
      </c>
      <c r="AE10" s="100" t="s">
        <v>28</v>
      </c>
      <c r="AF10" s="101" t="s">
        <v>28</v>
      </c>
      <c r="AG10" s="101" t="s">
        <v>28</v>
      </c>
      <c r="AH10" s="101" t="s">
        <v>28</v>
      </c>
      <c r="AI10" s="107" t="s">
        <v>28</v>
      </c>
      <c r="AJ10" s="100">
        <v>7461</v>
      </c>
      <c r="AK10" s="100">
        <v>106958</v>
      </c>
      <c r="AL10" s="112">
        <v>7.8247582100000004E-2</v>
      </c>
      <c r="AM10" s="101">
        <v>7.0191361499999994E-2</v>
      </c>
      <c r="AN10" s="101">
        <v>8.7228456300000007E-2</v>
      </c>
      <c r="AO10" s="101">
        <v>1.14918E-12</v>
      </c>
      <c r="AP10" s="103">
        <v>6.9756352999999993E-2</v>
      </c>
      <c r="AQ10" s="101">
        <v>6.8191349100000007E-2</v>
      </c>
      <c r="AR10" s="101">
        <v>7.1357273900000004E-2</v>
      </c>
      <c r="AS10" s="101">
        <v>1.4832341173000001</v>
      </c>
      <c r="AT10" s="101">
        <v>1.3305231833</v>
      </c>
      <c r="AU10" s="101">
        <v>1.6534724642</v>
      </c>
      <c r="AV10" s="100" t="s">
        <v>28</v>
      </c>
      <c r="AW10" s="101" t="s">
        <v>28</v>
      </c>
      <c r="AX10" s="101" t="s">
        <v>28</v>
      </c>
      <c r="AY10" s="101" t="s">
        <v>28</v>
      </c>
      <c r="AZ10" s="107" t="s">
        <v>28</v>
      </c>
      <c r="BA10" s="101" t="s">
        <v>28</v>
      </c>
      <c r="BB10" s="101" t="s">
        <v>28</v>
      </c>
      <c r="BC10" s="101" t="s">
        <v>28</v>
      </c>
      <c r="BD10" s="101" t="s">
        <v>28</v>
      </c>
      <c r="BE10" s="101" t="s">
        <v>28</v>
      </c>
      <c r="BF10" s="100" t="s">
        <v>28</v>
      </c>
      <c r="BG10" s="101" t="s">
        <v>28</v>
      </c>
      <c r="BH10" s="101" t="s">
        <v>28</v>
      </c>
      <c r="BI10" s="101" t="s">
        <v>28</v>
      </c>
      <c r="BJ10" s="101" t="s">
        <v>28</v>
      </c>
      <c r="BK10" s="100">
        <v>1</v>
      </c>
      <c r="BL10" s="100">
        <v>2</v>
      </c>
      <c r="BM10" s="100">
        <v>3</v>
      </c>
      <c r="BN10" s="100" t="s">
        <v>28</v>
      </c>
      <c r="BO10" s="100" t="s">
        <v>28</v>
      </c>
      <c r="BP10" s="100" t="s">
        <v>28</v>
      </c>
      <c r="BQ10" s="100" t="s">
        <v>28</v>
      </c>
      <c r="BR10" s="101" t="s">
        <v>28</v>
      </c>
      <c r="BS10" s="101" t="s">
        <v>28</v>
      </c>
      <c r="BT10" s="101" t="s">
        <v>28</v>
      </c>
      <c r="BU10" s="101" t="s">
        <v>28</v>
      </c>
      <c r="BV10" s="110" t="s">
        <v>273</v>
      </c>
      <c r="BW10" s="111">
        <v>8218</v>
      </c>
      <c r="BX10" s="111">
        <v>8304</v>
      </c>
      <c r="BY10" s="111">
        <v>7461</v>
      </c>
    </row>
    <row r="11" spans="1:77" x14ac:dyDescent="0.3">
      <c r="A11" t="s">
        <v>32</v>
      </c>
      <c r="B11" s="100">
        <v>7275</v>
      </c>
      <c r="C11" s="100">
        <v>98727</v>
      </c>
      <c r="D11" s="112">
        <v>7.4932099799999999E-2</v>
      </c>
      <c r="E11" s="101">
        <v>6.70902263E-2</v>
      </c>
      <c r="F11" s="101">
        <v>8.3690574500000003E-2</v>
      </c>
      <c r="G11" s="101">
        <v>5.2097352399999998E-2</v>
      </c>
      <c r="H11" s="103">
        <v>7.3688048899999997E-2</v>
      </c>
      <c r="I11" s="101">
        <v>7.2014076199999999E-2</v>
      </c>
      <c r="J11" s="101">
        <v>7.5400933200000006E-2</v>
      </c>
      <c r="K11" s="101">
        <v>1.1157751115000001</v>
      </c>
      <c r="L11" s="101">
        <v>0.9990058315</v>
      </c>
      <c r="M11" s="101">
        <v>1.2461930252</v>
      </c>
      <c r="N11" s="101" t="s">
        <v>28</v>
      </c>
      <c r="O11" s="101" t="s">
        <v>28</v>
      </c>
      <c r="P11" s="101" t="s">
        <v>28</v>
      </c>
      <c r="Q11" s="101" t="s">
        <v>28</v>
      </c>
      <c r="R11" s="107" t="s">
        <v>28</v>
      </c>
      <c r="S11" s="100">
        <v>7283</v>
      </c>
      <c r="T11" s="100">
        <v>104483</v>
      </c>
      <c r="U11" s="112">
        <v>7.0634215099999995E-2</v>
      </c>
      <c r="V11" s="101">
        <v>6.3312121599999993E-2</v>
      </c>
      <c r="W11" s="101">
        <v>7.8803114199999996E-2</v>
      </c>
      <c r="X11" s="101">
        <v>3.3764067000000002E-2</v>
      </c>
      <c r="Y11" s="103">
        <v>6.9705119499999996E-2</v>
      </c>
      <c r="Z11" s="101">
        <v>6.8122486999999995E-2</v>
      </c>
      <c r="AA11" s="101">
        <v>7.1324519899999994E-2</v>
      </c>
      <c r="AB11" s="101">
        <v>1.1258456453000001</v>
      </c>
      <c r="AC11" s="101">
        <v>1.0091380815</v>
      </c>
      <c r="AD11" s="101">
        <v>1.2560505249</v>
      </c>
      <c r="AE11" s="100" t="s">
        <v>28</v>
      </c>
      <c r="AF11" s="101" t="s">
        <v>28</v>
      </c>
      <c r="AG11" s="101" t="s">
        <v>28</v>
      </c>
      <c r="AH11" s="101" t="s">
        <v>28</v>
      </c>
      <c r="AI11" s="107" t="s">
        <v>28</v>
      </c>
      <c r="AJ11" s="100">
        <v>6265</v>
      </c>
      <c r="AK11" s="100">
        <v>107698</v>
      </c>
      <c r="AL11" s="112">
        <v>6.0950629200000002E-2</v>
      </c>
      <c r="AM11" s="101">
        <v>5.4625951499999999E-2</v>
      </c>
      <c r="AN11" s="101">
        <v>6.8007587999999994E-2</v>
      </c>
      <c r="AO11" s="101">
        <v>9.7790354000000003E-3</v>
      </c>
      <c r="AP11" s="103">
        <v>5.8171925200000002E-2</v>
      </c>
      <c r="AQ11" s="101">
        <v>5.6749154000000003E-2</v>
      </c>
      <c r="AR11" s="101">
        <v>5.9630366999999997E-2</v>
      </c>
      <c r="AS11" s="101">
        <v>1.1553590573000001</v>
      </c>
      <c r="AT11" s="101">
        <v>1.0354706525999999</v>
      </c>
      <c r="AU11" s="101">
        <v>1.2891283281999999</v>
      </c>
      <c r="AV11" s="100" t="s">
        <v>28</v>
      </c>
      <c r="AW11" s="101" t="s">
        <v>28</v>
      </c>
      <c r="AX11" s="101" t="s">
        <v>28</v>
      </c>
      <c r="AY11" s="101" t="s">
        <v>28</v>
      </c>
      <c r="AZ11" s="107" t="s">
        <v>28</v>
      </c>
      <c r="BA11" s="101" t="s">
        <v>28</v>
      </c>
      <c r="BB11" s="101" t="s">
        <v>28</v>
      </c>
      <c r="BC11" s="101" t="s">
        <v>28</v>
      </c>
      <c r="BD11" s="101" t="s">
        <v>28</v>
      </c>
      <c r="BE11" s="101" t="s">
        <v>28</v>
      </c>
      <c r="BF11" s="100" t="s">
        <v>28</v>
      </c>
      <c r="BG11" s="101" t="s">
        <v>28</v>
      </c>
      <c r="BH11" s="101" t="s">
        <v>28</v>
      </c>
      <c r="BI11" s="101" t="s">
        <v>28</v>
      </c>
      <c r="BJ11" s="101" t="s">
        <v>28</v>
      </c>
      <c r="BK11" s="100" t="s">
        <v>28</v>
      </c>
      <c r="BL11" s="100" t="s">
        <v>28</v>
      </c>
      <c r="BM11" s="100">
        <v>3</v>
      </c>
      <c r="BN11" s="100" t="s">
        <v>28</v>
      </c>
      <c r="BO11" s="100" t="s">
        <v>28</v>
      </c>
      <c r="BP11" s="100" t="s">
        <v>28</v>
      </c>
      <c r="BQ11" s="100" t="s">
        <v>28</v>
      </c>
      <c r="BR11" s="101" t="s">
        <v>28</v>
      </c>
      <c r="BS11" s="101" t="s">
        <v>28</v>
      </c>
      <c r="BT11" s="101" t="s">
        <v>28</v>
      </c>
      <c r="BU11" s="101" t="s">
        <v>28</v>
      </c>
      <c r="BV11" s="110">
        <v>3</v>
      </c>
      <c r="BW11" s="111">
        <v>7275</v>
      </c>
      <c r="BX11" s="111">
        <v>7283</v>
      </c>
      <c r="BY11" s="111">
        <v>6265</v>
      </c>
    </row>
    <row r="12" spans="1:77" x14ac:dyDescent="0.3">
      <c r="A12" t="s">
        <v>33</v>
      </c>
      <c r="B12" s="100">
        <v>6594</v>
      </c>
      <c r="C12" s="100">
        <v>99205</v>
      </c>
      <c r="D12" s="112">
        <v>7.7824149800000006E-2</v>
      </c>
      <c r="E12" s="101">
        <v>6.9644087600000001E-2</v>
      </c>
      <c r="F12" s="101">
        <v>8.6965003099999993E-2</v>
      </c>
      <c r="G12" s="101">
        <v>9.2747608000000002E-3</v>
      </c>
      <c r="H12" s="103">
        <v>6.6468423999999998E-2</v>
      </c>
      <c r="I12" s="101">
        <v>6.4883317699999998E-2</v>
      </c>
      <c r="J12" s="101">
        <v>6.8092254500000005E-2</v>
      </c>
      <c r="K12" s="101">
        <v>1.1588391313999999</v>
      </c>
      <c r="L12" s="101">
        <v>1.0370340589</v>
      </c>
      <c r="M12" s="101">
        <v>1.2949508464999999</v>
      </c>
      <c r="N12" s="101" t="s">
        <v>28</v>
      </c>
      <c r="O12" s="101" t="s">
        <v>28</v>
      </c>
      <c r="P12" s="101" t="s">
        <v>28</v>
      </c>
      <c r="Q12" s="101" t="s">
        <v>28</v>
      </c>
      <c r="R12" s="107" t="s">
        <v>28</v>
      </c>
      <c r="S12" s="100">
        <v>6275</v>
      </c>
      <c r="T12" s="100">
        <v>104003</v>
      </c>
      <c r="U12" s="112">
        <v>6.5806077800000001E-2</v>
      </c>
      <c r="V12" s="101">
        <v>5.8923741600000003E-2</v>
      </c>
      <c r="W12" s="101">
        <v>7.3492275900000001E-2</v>
      </c>
      <c r="X12" s="101">
        <v>0.39706338390000001</v>
      </c>
      <c r="Y12" s="103">
        <v>6.0334798000000002E-2</v>
      </c>
      <c r="Z12" s="101">
        <v>5.8860289000000003E-2</v>
      </c>
      <c r="AA12" s="101">
        <v>6.1846245000000001E-2</v>
      </c>
      <c r="AB12" s="101">
        <v>1.0488894933999999</v>
      </c>
      <c r="AC12" s="101">
        <v>0.93919126559999999</v>
      </c>
      <c r="AD12" s="101">
        <v>1.1714005546999999</v>
      </c>
      <c r="AE12" s="100" t="s">
        <v>28</v>
      </c>
      <c r="AF12" s="101" t="s">
        <v>28</v>
      </c>
      <c r="AG12" s="101" t="s">
        <v>28</v>
      </c>
      <c r="AH12" s="101" t="s">
        <v>28</v>
      </c>
      <c r="AI12" s="107" t="s">
        <v>28</v>
      </c>
      <c r="AJ12" s="100">
        <v>6106</v>
      </c>
      <c r="AK12" s="100">
        <v>113611</v>
      </c>
      <c r="AL12" s="112">
        <v>5.7699957099999998E-2</v>
      </c>
      <c r="AM12" s="101">
        <v>5.1700493399999999E-2</v>
      </c>
      <c r="AN12" s="101">
        <v>6.4395614500000004E-2</v>
      </c>
      <c r="AO12" s="101">
        <v>0.109685689</v>
      </c>
      <c r="AP12" s="103">
        <v>5.3744795800000002E-2</v>
      </c>
      <c r="AQ12" s="101">
        <v>5.2413511199999999E-2</v>
      </c>
      <c r="AR12" s="101">
        <v>5.5109894600000001E-2</v>
      </c>
      <c r="AS12" s="101">
        <v>1.0937404395999999</v>
      </c>
      <c r="AT12" s="101">
        <v>0.98001668070000003</v>
      </c>
      <c r="AU12" s="101">
        <v>1.2206610079</v>
      </c>
      <c r="AV12" s="100" t="s">
        <v>28</v>
      </c>
      <c r="AW12" s="101" t="s">
        <v>28</v>
      </c>
      <c r="AX12" s="101" t="s">
        <v>28</v>
      </c>
      <c r="AY12" s="101" t="s">
        <v>28</v>
      </c>
      <c r="AZ12" s="107" t="s">
        <v>28</v>
      </c>
      <c r="BA12" s="101" t="s">
        <v>28</v>
      </c>
      <c r="BB12" s="101" t="s">
        <v>28</v>
      </c>
      <c r="BC12" s="101" t="s">
        <v>28</v>
      </c>
      <c r="BD12" s="101" t="s">
        <v>28</v>
      </c>
      <c r="BE12" s="101" t="s">
        <v>28</v>
      </c>
      <c r="BF12" s="100" t="s">
        <v>28</v>
      </c>
      <c r="BG12" s="101" t="s">
        <v>28</v>
      </c>
      <c r="BH12" s="101" t="s">
        <v>28</v>
      </c>
      <c r="BI12" s="101" t="s">
        <v>28</v>
      </c>
      <c r="BJ12" s="101" t="s">
        <v>28</v>
      </c>
      <c r="BK12" s="100">
        <v>1</v>
      </c>
      <c r="BL12" s="100" t="s">
        <v>28</v>
      </c>
      <c r="BM12" s="100" t="s">
        <v>28</v>
      </c>
      <c r="BN12" s="100" t="s">
        <v>28</v>
      </c>
      <c r="BO12" s="100" t="s">
        <v>28</v>
      </c>
      <c r="BP12" s="100" t="s">
        <v>28</v>
      </c>
      <c r="BQ12" s="100" t="s">
        <v>28</v>
      </c>
      <c r="BR12" s="101" t="s">
        <v>28</v>
      </c>
      <c r="BS12" s="101" t="s">
        <v>28</v>
      </c>
      <c r="BT12" s="101" t="s">
        <v>28</v>
      </c>
      <c r="BU12" s="101" t="s">
        <v>28</v>
      </c>
      <c r="BV12" s="110">
        <v>1</v>
      </c>
      <c r="BW12" s="111">
        <v>6594</v>
      </c>
      <c r="BX12" s="111">
        <v>6275</v>
      </c>
      <c r="BY12" s="111">
        <v>6106</v>
      </c>
    </row>
    <row r="13" spans="1:77" x14ac:dyDescent="0.3">
      <c r="A13" t="s">
        <v>41</v>
      </c>
      <c r="B13" s="100">
        <v>5385</v>
      </c>
      <c r="C13" s="100">
        <v>99140</v>
      </c>
      <c r="D13" s="112">
        <v>6.4245739100000004E-2</v>
      </c>
      <c r="E13" s="101">
        <v>5.7432812600000001E-2</v>
      </c>
      <c r="F13" s="101">
        <v>7.1866844099999994E-2</v>
      </c>
      <c r="G13" s="101">
        <v>0.43842525399999999</v>
      </c>
      <c r="H13" s="103">
        <v>5.4317127299999997E-2</v>
      </c>
      <c r="I13" s="101">
        <v>5.2885581700000003E-2</v>
      </c>
      <c r="J13" s="101">
        <v>5.5787423000000003E-2</v>
      </c>
      <c r="K13" s="101">
        <v>0.95665004529999997</v>
      </c>
      <c r="L13" s="101">
        <v>0.85520228350000005</v>
      </c>
      <c r="M13" s="101">
        <v>1.0701319756000001</v>
      </c>
      <c r="N13" s="101" t="s">
        <v>28</v>
      </c>
      <c r="O13" s="101" t="s">
        <v>28</v>
      </c>
      <c r="P13" s="101" t="s">
        <v>28</v>
      </c>
      <c r="Q13" s="101" t="s">
        <v>28</v>
      </c>
      <c r="R13" s="107" t="s">
        <v>28</v>
      </c>
      <c r="S13" s="100">
        <v>5031</v>
      </c>
      <c r="T13" s="100">
        <v>100348</v>
      </c>
      <c r="U13" s="112">
        <v>5.8125404800000002E-2</v>
      </c>
      <c r="V13" s="101">
        <v>5.1949258999999998E-2</v>
      </c>
      <c r="W13" s="101">
        <v>6.50358204E-2</v>
      </c>
      <c r="X13" s="101">
        <v>0.18266653769999999</v>
      </c>
      <c r="Y13" s="103">
        <v>5.0135528399999997E-2</v>
      </c>
      <c r="Z13" s="101">
        <v>4.87691216E-2</v>
      </c>
      <c r="AA13" s="101">
        <v>5.1540218999999998E-2</v>
      </c>
      <c r="AB13" s="101">
        <v>0.92646649619999999</v>
      </c>
      <c r="AC13" s="101">
        <v>0.82802430660000004</v>
      </c>
      <c r="AD13" s="101">
        <v>1.0366122850999999</v>
      </c>
      <c r="AE13" s="100" t="s">
        <v>28</v>
      </c>
      <c r="AF13" s="101" t="s">
        <v>28</v>
      </c>
      <c r="AG13" s="101" t="s">
        <v>28</v>
      </c>
      <c r="AH13" s="101" t="s">
        <v>28</v>
      </c>
      <c r="AI13" s="107" t="s">
        <v>28</v>
      </c>
      <c r="AJ13" s="100">
        <v>5028</v>
      </c>
      <c r="AK13" s="100">
        <v>113569</v>
      </c>
      <c r="AL13" s="112">
        <v>5.0499780000000001E-2</v>
      </c>
      <c r="AM13" s="101">
        <v>4.5180122000000003E-2</v>
      </c>
      <c r="AN13" s="101">
        <v>5.6445792299999999E-2</v>
      </c>
      <c r="AO13" s="101">
        <v>0.44178464249999999</v>
      </c>
      <c r="AP13" s="103">
        <v>4.4272644799999997E-2</v>
      </c>
      <c r="AQ13" s="101">
        <v>4.3065671600000001E-2</v>
      </c>
      <c r="AR13" s="101">
        <v>4.5513445100000001E-2</v>
      </c>
      <c r="AS13" s="101">
        <v>0.9572563731</v>
      </c>
      <c r="AT13" s="101">
        <v>0.85641877479999995</v>
      </c>
      <c r="AU13" s="101">
        <v>1.069966926</v>
      </c>
      <c r="AV13" s="100" t="s">
        <v>28</v>
      </c>
      <c r="AW13" s="101" t="s">
        <v>28</v>
      </c>
      <c r="AX13" s="101" t="s">
        <v>28</v>
      </c>
      <c r="AY13" s="101" t="s">
        <v>28</v>
      </c>
      <c r="AZ13" s="107" t="s">
        <v>28</v>
      </c>
      <c r="BA13" s="101" t="s">
        <v>28</v>
      </c>
      <c r="BB13" s="101" t="s">
        <v>28</v>
      </c>
      <c r="BC13" s="101" t="s">
        <v>28</v>
      </c>
      <c r="BD13" s="101" t="s">
        <v>28</v>
      </c>
      <c r="BE13" s="101" t="s">
        <v>28</v>
      </c>
      <c r="BF13" s="100" t="s">
        <v>28</v>
      </c>
      <c r="BG13" s="101" t="s">
        <v>28</v>
      </c>
      <c r="BH13" s="101" t="s">
        <v>28</v>
      </c>
      <c r="BI13" s="101" t="s">
        <v>28</v>
      </c>
      <c r="BJ13" s="101" t="s">
        <v>28</v>
      </c>
      <c r="BK13" s="100" t="s">
        <v>28</v>
      </c>
      <c r="BL13" s="100" t="s">
        <v>28</v>
      </c>
      <c r="BM13" s="100" t="s">
        <v>28</v>
      </c>
      <c r="BN13" s="100" t="s">
        <v>28</v>
      </c>
      <c r="BO13" s="100" t="s">
        <v>28</v>
      </c>
      <c r="BP13" s="100" t="s">
        <v>28</v>
      </c>
      <c r="BQ13" s="100" t="s">
        <v>28</v>
      </c>
      <c r="BR13" s="101" t="s">
        <v>28</v>
      </c>
      <c r="BS13" s="101" t="s">
        <v>28</v>
      </c>
      <c r="BT13" s="101" t="s">
        <v>28</v>
      </c>
      <c r="BU13" s="101" t="s">
        <v>28</v>
      </c>
      <c r="BV13" s="110" t="s">
        <v>28</v>
      </c>
      <c r="BW13" s="111">
        <v>5385</v>
      </c>
      <c r="BX13" s="111">
        <v>5031</v>
      </c>
      <c r="BY13" s="111">
        <v>5028</v>
      </c>
    </row>
    <row r="14" spans="1:77" x14ac:dyDescent="0.3">
      <c r="A14" t="s">
        <v>42</v>
      </c>
      <c r="B14" s="100">
        <v>10589</v>
      </c>
      <c r="C14" s="100">
        <v>154417</v>
      </c>
      <c r="D14" s="112">
        <v>7.0523272499999998E-2</v>
      </c>
      <c r="E14" s="101">
        <v>6.3233680099999995E-2</v>
      </c>
      <c r="F14" s="101">
        <v>7.8653210700000004E-2</v>
      </c>
      <c r="G14" s="101">
        <v>0.37961302009999998</v>
      </c>
      <c r="H14" s="103">
        <v>6.8574055999999994E-2</v>
      </c>
      <c r="I14" s="101">
        <v>6.7280303900000005E-2</v>
      </c>
      <c r="J14" s="101">
        <v>6.9892685999999996E-2</v>
      </c>
      <c r="K14" s="101">
        <v>1.0501255465999999</v>
      </c>
      <c r="L14" s="101">
        <v>0.94157999940000003</v>
      </c>
      <c r="M14" s="101">
        <v>1.1711842481000001</v>
      </c>
      <c r="N14" s="101" t="s">
        <v>43</v>
      </c>
      <c r="O14" s="101">
        <v>0.73905452179999997</v>
      </c>
      <c r="P14" s="101">
        <v>0.67887290150000001</v>
      </c>
      <c r="Q14" s="101">
        <v>0.80457120179999997</v>
      </c>
      <c r="R14" s="107">
        <v>3.002867E-12</v>
      </c>
      <c r="S14" s="100">
        <v>11488</v>
      </c>
      <c r="T14" s="100">
        <v>167012</v>
      </c>
      <c r="U14" s="112">
        <v>6.9500671799999997E-2</v>
      </c>
      <c r="V14" s="101">
        <v>6.2380687599999998E-2</v>
      </c>
      <c r="W14" s="101">
        <v>7.7433314200000006E-2</v>
      </c>
      <c r="X14" s="101">
        <v>6.3431528700000003E-2</v>
      </c>
      <c r="Y14" s="103">
        <v>6.8785476499999998E-2</v>
      </c>
      <c r="Z14" s="101">
        <v>6.7539075300000001E-2</v>
      </c>
      <c r="AA14" s="101">
        <v>7.0054879400000006E-2</v>
      </c>
      <c r="AB14" s="101">
        <v>1.1077779873</v>
      </c>
      <c r="AC14" s="101">
        <v>0.99429186479999998</v>
      </c>
      <c r="AD14" s="101">
        <v>1.2342171475999999</v>
      </c>
      <c r="AE14" s="100" t="s">
        <v>47</v>
      </c>
      <c r="AF14" s="101">
        <v>0.72390788409999995</v>
      </c>
      <c r="AG14" s="101">
        <v>0.66546965769999999</v>
      </c>
      <c r="AH14" s="101">
        <v>0.78747786409999998</v>
      </c>
      <c r="AI14" s="107">
        <v>5.3398690000000001E-14</v>
      </c>
      <c r="AJ14" s="100">
        <v>11184</v>
      </c>
      <c r="AK14" s="100">
        <v>177677</v>
      </c>
      <c r="AL14" s="112">
        <v>6.1917295999999997E-2</v>
      </c>
      <c r="AM14" s="101">
        <v>5.5629961800000002E-2</v>
      </c>
      <c r="AN14" s="101">
        <v>6.89152289E-2</v>
      </c>
      <c r="AO14" s="101">
        <v>3.3749762000000001E-3</v>
      </c>
      <c r="AP14" s="103">
        <v>6.29456823E-2</v>
      </c>
      <c r="AQ14" s="101">
        <v>6.1789843599999998E-2</v>
      </c>
      <c r="AR14" s="101">
        <v>6.4123142199999997E-2</v>
      </c>
      <c r="AS14" s="101">
        <v>1.1736828590999999</v>
      </c>
      <c r="AT14" s="101">
        <v>1.0545023241</v>
      </c>
      <c r="AU14" s="101">
        <v>1.3063332553</v>
      </c>
      <c r="AV14" s="100" t="s">
        <v>250</v>
      </c>
      <c r="AW14" s="101">
        <v>0.68187363459999994</v>
      </c>
      <c r="AX14" s="101">
        <v>0.62676325570000002</v>
      </c>
      <c r="AY14" s="101">
        <v>0.74182978870000005</v>
      </c>
      <c r="AZ14" s="107">
        <v>5.3280029999999996E-19</v>
      </c>
      <c r="BA14" s="101" t="s">
        <v>251</v>
      </c>
      <c r="BB14" s="101">
        <v>0.32488794050000003</v>
      </c>
      <c r="BC14" s="101">
        <v>0.83572188479999998</v>
      </c>
      <c r="BD14" s="101">
        <v>0.58464847919999996</v>
      </c>
      <c r="BE14" s="101">
        <v>1.1946170968000001</v>
      </c>
      <c r="BF14" s="100" t="s">
        <v>247</v>
      </c>
      <c r="BG14" s="101">
        <v>0.7342735748</v>
      </c>
      <c r="BH14" s="101">
        <v>0.93976763519999995</v>
      </c>
      <c r="BI14" s="101">
        <v>0.656508961</v>
      </c>
      <c r="BJ14" s="101">
        <v>1.3452416656999999</v>
      </c>
      <c r="BK14" s="100" t="s">
        <v>28</v>
      </c>
      <c r="BL14" s="100" t="s">
        <v>28</v>
      </c>
      <c r="BM14" s="100">
        <v>3</v>
      </c>
      <c r="BN14" s="100" t="s">
        <v>276</v>
      </c>
      <c r="BO14" s="100" t="s">
        <v>276</v>
      </c>
      <c r="BP14" s="100" t="s">
        <v>276</v>
      </c>
      <c r="BQ14" s="100" t="s">
        <v>28</v>
      </c>
      <c r="BR14" s="101" t="s">
        <v>28</v>
      </c>
      <c r="BS14" s="101" t="s">
        <v>28</v>
      </c>
      <c r="BT14" s="101" t="s">
        <v>28</v>
      </c>
      <c r="BU14" s="101" t="s">
        <v>28</v>
      </c>
      <c r="BV14" s="110">
        <v>3</v>
      </c>
      <c r="BW14" s="111">
        <v>10589</v>
      </c>
      <c r="BX14" s="111">
        <v>11488</v>
      </c>
      <c r="BY14" s="111">
        <v>11184</v>
      </c>
    </row>
    <row r="15" spans="1:77" x14ac:dyDescent="0.3">
      <c r="A15" t="s">
        <v>34</v>
      </c>
      <c r="B15" s="100">
        <v>9022</v>
      </c>
      <c r="C15" s="100">
        <v>154909</v>
      </c>
      <c r="D15" s="112">
        <v>5.9725182600000003E-2</v>
      </c>
      <c r="E15" s="101">
        <v>5.3514561299999999E-2</v>
      </c>
      <c r="F15" s="101">
        <v>6.6656576300000006E-2</v>
      </c>
      <c r="G15" s="101">
        <v>3.6307012E-2</v>
      </c>
      <c r="H15" s="103">
        <v>5.8240644500000001E-2</v>
      </c>
      <c r="I15" s="101">
        <v>5.7051184599999999E-2</v>
      </c>
      <c r="J15" s="101">
        <v>5.9454903400000002E-2</v>
      </c>
      <c r="K15" s="101">
        <v>0.88933677919999998</v>
      </c>
      <c r="L15" s="101">
        <v>0.79685763239999996</v>
      </c>
      <c r="M15" s="101">
        <v>0.99254857419999998</v>
      </c>
      <c r="N15" s="101" t="s">
        <v>28</v>
      </c>
      <c r="O15" s="101" t="s">
        <v>28</v>
      </c>
      <c r="P15" s="101" t="s">
        <v>28</v>
      </c>
      <c r="Q15" s="101" t="s">
        <v>28</v>
      </c>
      <c r="R15" s="101" t="s">
        <v>28</v>
      </c>
      <c r="S15" s="100">
        <v>9014</v>
      </c>
      <c r="T15" s="100">
        <v>167130</v>
      </c>
      <c r="U15" s="112">
        <v>5.5533123300000001E-2</v>
      </c>
      <c r="V15" s="101">
        <v>4.9811639800000002E-2</v>
      </c>
      <c r="W15" s="101">
        <v>6.19117899E-2</v>
      </c>
      <c r="X15" s="101">
        <v>2.7866603600000001E-2</v>
      </c>
      <c r="Y15" s="103">
        <v>5.3934063300000001E-2</v>
      </c>
      <c r="Z15" s="101">
        <v>5.2832073899999998E-2</v>
      </c>
      <c r="AA15" s="101">
        <v>5.5059038400000003E-2</v>
      </c>
      <c r="AB15" s="101">
        <v>0.88514786860000005</v>
      </c>
      <c r="AC15" s="101">
        <v>0.7939525865</v>
      </c>
      <c r="AD15" s="101">
        <v>0.98681805769999997</v>
      </c>
      <c r="AE15" s="100" t="s">
        <v>28</v>
      </c>
      <c r="AF15" s="100" t="s">
        <v>28</v>
      </c>
      <c r="AG15" s="100" t="s">
        <v>28</v>
      </c>
      <c r="AH15" s="100" t="s">
        <v>28</v>
      </c>
      <c r="AI15" s="100" t="s">
        <v>28</v>
      </c>
      <c r="AJ15" s="100">
        <v>8377</v>
      </c>
      <c r="AK15" s="100">
        <v>175631</v>
      </c>
      <c r="AL15" s="112">
        <v>4.76792137E-2</v>
      </c>
      <c r="AM15" s="101">
        <v>4.2797458900000002E-2</v>
      </c>
      <c r="AN15" s="101">
        <v>5.3117813100000001E-2</v>
      </c>
      <c r="AO15" s="101">
        <v>6.6431399799999999E-2</v>
      </c>
      <c r="AP15" s="103">
        <v>4.7696591099999998E-2</v>
      </c>
      <c r="AQ15" s="101">
        <v>4.6686060699999997E-2</v>
      </c>
      <c r="AR15" s="101">
        <v>4.8728994800000001E-2</v>
      </c>
      <c r="AS15" s="101">
        <v>0.90379069310000004</v>
      </c>
      <c r="AT15" s="101">
        <v>0.81125383579999999</v>
      </c>
      <c r="AU15" s="101">
        <v>1.0068829025999999</v>
      </c>
      <c r="AV15" s="100" t="s">
        <v>28</v>
      </c>
      <c r="AW15" s="100" t="s">
        <v>28</v>
      </c>
      <c r="AX15" s="100" t="s">
        <v>28</v>
      </c>
      <c r="AY15" s="100" t="s">
        <v>28</v>
      </c>
      <c r="AZ15" s="100" t="s">
        <v>28</v>
      </c>
      <c r="BA15" s="100" t="s">
        <v>28</v>
      </c>
      <c r="BB15" s="100" t="s">
        <v>28</v>
      </c>
      <c r="BC15" s="100" t="s">
        <v>28</v>
      </c>
      <c r="BD15" s="100" t="s">
        <v>28</v>
      </c>
      <c r="BE15" s="100" t="s">
        <v>28</v>
      </c>
      <c r="BF15" s="100" t="s">
        <v>28</v>
      </c>
      <c r="BG15" s="100" t="s">
        <v>28</v>
      </c>
      <c r="BH15" s="100" t="s">
        <v>28</v>
      </c>
      <c r="BI15" s="100" t="s">
        <v>28</v>
      </c>
      <c r="BJ15" s="100" t="s">
        <v>28</v>
      </c>
      <c r="BK15" s="100" t="s">
        <v>28</v>
      </c>
      <c r="BL15" s="100" t="s">
        <v>28</v>
      </c>
      <c r="BM15" s="100" t="s">
        <v>28</v>
      </c>
      <c r="BN15" s="100" t="s">
        <v>28</v>
      </c>
      <c r="BO15" s="100" t="s">
        <v>28</v>
      </c>
      <c r="BP15" s="100" t="s">
        <v>28</v>
      </c>
      <c r="BQ15" s="100" t="s">
        <v>28</v>
      </c>
      <c r="BR15" s="101" t="s">
        <v>28</v>
      </c>
      <c r="BS15" s="101" t="s">
        <v>28</v>
      </c>
      <c r="BT15" s="101" t="s">
        <v>28</v>
      </c>
      <c r="BU15" s="101" t="s">
        <v>28</v>
      </c>
      <c r="BV15" s="110" t="s">
        <v>28</v>
      </c>
      <c r="BW15" s="111">
        <v>9022</v>
      </c>
      <c r="BX15" s="111">
        <v>9014</v>
      </c>
      <c r="BY15" s="111">
        <v>8377</v>
      </c>
    </row>
    <row r="16" spans="1:77" x14ac:dyDescent="0.3">
      <c r="A16" t="s">
        <v>35</v>
      </c>
      <c r="B16" s="100">
        <v>8328</v>
      </c>
      <c r="C16" s="100">
        <v>154497</v>
      </c>
      <c r="D16" s="112">
        <v>5.6499825699999999E-2</v>
      </c>
      <c r="E16" s="101">
        <v>5.0610467200000002E-2</v>
      </c>
      <c r="F16" s="101">
        <v>6.3074507700000004E-2</v>
      </c>
      <c r="G16" s="101">
        <v>2.0935403000000002E-3</v>
      </c>
      <c r="H16" s="103">
        <v>5.3903959299999998E-2</v>
      </c>
      <c r="I16" s="101">
        <v>5.2758596599999999E-2</v>
      </c>
      <c r="J16" s="101">
        <v>5.5074187199999999E-2</v>
      </c>
      <c r="K16" s="101">
        <v>0.84130965849999995</v>
      </c>
      <c r="L16" s="101">
        <v>0.7536142696</v>
      </c>
      <c r="M16" s="101">
        <v>0.93920984529999996</v>
      </c>
      <c r="N16" s="101" t="s">
        <v>28</v>
      </c>
      <c r="O16" s="100" t="s">
        <v>28</v>
      </c>
      <c r="P16" s="100" t="s">
        <v>28</v>
      </c>
      <c r="Q16" s="100" t="s">
        <v>28</v>
      </c>
      <c r="R16" s="100" t="s">
        <v>28</v>
      </c>
      <c r="S16" s="100">
        <v>8607</v>
      </c>
      <c r="T16" s="100">
        <v>166745</v>
      </c>
      <c r="U16" s="112">
        <v>5.2123612E-2</v>
      </c>
      <c r="V16" s="101">
        <v>4.6728705699999998E-2</v>
      </c>
      <c r="W16" s="101">
        <v>5.81413691E-2</v>
      </c>
      <c r="X16" s="101">
        <v>8.837297E-4</v>
      </c>
      <c r="Y16" s="103">
        <v>5.1617739699999998E-2</v>
      </c>
      <c r="Z16" s="101">
        <v>5.05386892E-2</v>
      </c>
      <c r="AA16" s="101">
        <v>5.2719828900000001E-2</v>
      </c>
      <c r="AB16" s="101">
        <v>0.83080333620000002</v>
      </c>
      <c r="AC16" s="101">
        <v>0.7448133991</v>
      </c>
      <c r="AD16" s="101">
        <v>0.92672095359999995</v>
      </c>
      <c r="AE16" s="100" t="s">
        <v>28</v>
      </c>
      <c r="AF16" s="100" t="s">
        <v>28</v>
      </c>
      <c r="AG16" s="100" t="s">
        <v>28</v>
      </c>
      <c r="AH16" s="100" t="s">
        <v>28</v>
      </c>
      <c r="AI16" s="100" t="s">
        <v>28</v>
      </c>
      <c r="AJ16" s="100">
        <v>7653</v>
      </c>
      <c r="AK16" s="100">
        <v>176080</v>
      </c>
      <c r="AL16" s="112">
        <v>4.4089178399999998E-2</v>
      </c>
      <c r="AM16" s="101">
        <v>3.95678322E-2</v>
      </c>
      <c r="AN16" s="101">
        <v>4.9127170800000002E-2</v>
      </c>
      <c r="AO16" s="101">
        <v>1.1521712999999999E-3</v>
      </c>
      <c r="AP16" s="103">
        <v>4.3463198500000001E-2</v>
      </c>
      <c r="AQ16" s="101">
        <v>4.2500261400000003E-2</v>
      </c>
      <c r="AR16" s="101">
        <v>4.4447953200000001E-2</v>
      </c>
      <c r="AS16" s="101">
        <v>0.83573922450000004</v>
      </c>
      <c r="AT16" s="101">
        <v>0.75003414950000002</v>
      </c>
      <c r="AU16" s="101">
        <v>0.93123766689999998</v>
      </c>
      <c r="AV16" s="100" t="s">
        <v>28</v>
      </c>
      <c r="AW16" s="100" t="s">
        <v>28</v>
      </c>
      <c r="AX16" s="100" t="s">
        <v>28</v>
      </c>
      <c r="AY16" s="100" t="s">
        <v>28</v>
      </c>
      <c r="AZ16" s="100" t="s">
        <v>28</v>
      </c>
      <c r="BA16" s="100" t="s">
        <v>28</v>
      </c>
      <c r="BB16" s="100" t="s">
        <v>28</v>
      </c>
      <c r="BC16" s="100" t="s">
        <v>28</v>
      </c>
      <c r="BD16" s="100" t="s">
        <v>28</v>
      </c>
      <c r="BE16" s="100" t="s">
        <v>28</v>
      </c>
      <c r="BF16" s="100" t="s">
        <v>28</v>
      </c>
      <c r="BG16" s="100" t="s">
        <v>28</v>
      </c>
      <c r="BH16" s="100" t="s">
        <v>28</v>
      </c>
      <c r="BI16" s="100" t="s">
        <v>28</v>
      </c>
      <c r="BJ16" s="100" t="s">
        <v>28</v>
      </c>
      <c r="BK16" s="100">
        <v>1</v>
      </c>
      <c r="BL16" s="100">
        <v>2</v>
      </c>
      <c r="BM16" s="100">
        <v>3</v>
      </c>
      <c r="BN16" s="100" t="s">
        <v>28</v>
      </c>
      <c r="BO16" s="100" t="s">
        <v>28</v>
      </c>
      <c r="BP16" s="100" t="s">
        <v>28</v>
      </c>
      <c r="BQ16" s="100" t="s">
        <v>28</v>
      </c>
      <c r="BR16" s="101" t="s">
        <v>28</v>
      </c>
      <c r="BS16" s="101" t="s">
        <v>28</v>
      </c>
      <c r="BT16" s="101" t="s">
        <v>28</v>
      </c>
      <c r="BU16" s="101" t="s">
        <v>28</v>
      </c>
      <c r="BV16" s="110" t="s">
        <v>273</v>
      </c>
      <c r="BW16" s="111">
        <v>8328</v>
      </c>
      <c r="BX16" s="111">
        <v>8607</v>
      </c>
      <c r="BY16" s="111">
        <v>7653</v>
      </c>
    </row>
    <row r="17" spans="1:77" x14ac:dyDescent="0.3">
      <c r="A17" t="s">
        <v>36</v>
      </c>
      <c r="B17" s="100">
        <v>7262</v>
      </c>
      <c r="C17" s="100">
        <v>154527</v>
      </c>
      <c r="D17" s="112">
        <v>5.1254439999999998E-2</v>
      </c>
      <c r="E17" s="101">
        <v>4.5870525299999999E-2</v>
      </c>
      <c r="F17" s="101">
        <v>5.7270275400000001E-2</v>
      </c>
      <c r="G17" s="101">
        <v>1.8201003E-6</v>
      </c>
      <c r="H17" s="103">
        <v>4.6995023499999997E-2</v>
      </c>
      <c r="I17" s="101">
        <v>4.5926492499999999E-2</v>
      </c>
      <c r="J17" s="101">
        <v>4.8088415099999997E-2</v>
      </c>
      <c r="K17" s="101">
        <v>0.76320333549999997</v>
      </c>
      <c r="L17" s="101">
        <v>0.68303424909999999</v>
      </c>
      <c r="M17" s="101">
        <v>0.85278202680000004</v>
      </c>
      <c r="N17" s="101" t="s">
        <v>28</v>
      </c>
      <c r="O17" s="100" t="s">
        <v>28</v>
      </c>
      <c r="P17" s="100" t="s">
        <v>28</v>
      </c>
      <c r="Q17" s="100" t="s">
        <v>28</v>
      </c>
      <c r="R17" s="100" t="s">
        <v>28</v>
      </c>
      <c r="S17" s="100">
        <v>7982</v>
      </c>
      <c r="T17" s="100">
        <v>166604</v>
      </c>
      <c r="U17" s="112">
        <v>5.0265035999999999E-2</v>
      </c>
      <c r="V17" s="101">
        <v>4.5051059900000003E-2</v>
      </c>
      <c r="W17" s="101">
        <v>5.6082450700000001E-2</v>
      </c>
      <c r="X17" s="101">
        <v>7.2706999999999994E-5</v>
      </c>
      <c r="Y17" s="103">
        <v>4.7910014200000003E-2</v>
      </c>
      <c r="Z17" s="101">
        <v>4.68704208E-2</v>
      </c>
      <c r="AA17" s="101">
        <v>4.8972665899999997E-2</v>
      </c>
      <c r="AB17" s="101">
        <v>0.80117931259999997</v>
      </c>
      <c r="AC17" s="101">
        <v>0.71807323879999996</v>
      </c>
      <c r="AD17" s="101">
        <v>0.89390365240000003</v>
      </c>
      <c r="AE17" s="100" t="s">
        <v>28</v>
      </c>
      <c r="AF17" s="100" t="s">
        <v>28</v>
      </c>
      <c r="AG17" s="100" t="s">
        <v>28</v>
      </c>
      <c r="AH17" s="100" t="s">
        <v>28</v>
      </c>
      <c r="AI17" s="100" t="s">
        <v>28</v>
      </c>
      <c r="AJ17" s="100">
        <v>7071</v>
      </c>
      <c r="AK17" s="100">
        <v>174441</v>
      </c>
      <c r="AL17" s="112">
        <v>4.1192282400000002E-2</v>
      </c>
      <c r="AM17" s="101">
        <v>3.6948673299999998E-2</v>
      </c>
      <c r="AN17" s="101">
        <v>4.59232761E-2</v>
      </c>
      <c r="AO17" s="101">
        <v>8.1949961999999992E-6</v>
      </c>
      <c r="AP17" s="103">
        <v>4.05351953E-2</v>
      </c>
      <c r="AQ17" s="101">
        <v>3.96013209E-2</v>
      </c>
      <c r="AR17" s="101">
        <v>4.1491092200000003E-2</v>
      </c>
      <c r="AS17" s="101">
        <v>0.78082666450000004</v>
      </c>
      <c r="AT17" s="101">
        <v>0.70038627899999994</v>
      </c>
      <c r="AU17" s="101">
        <v>0.87050574550000004</v>
      </c>
      <c r="AV17" s="100" t="s">
        <v>28</v>
      </c>
      <c r="AW17" s="100" t="s">
        <v>28</v>
      </c>
      <c r="AX17" s="100" t="s">
        <v>28</v>
      </c>
      <c r="AY17" s="100" t="s">
        <v>28</v>
      </c>
      <c r="AZ17" s="100" t="s">
        <v>28</v>
      </c>
      <c r="BA17" s="100" t="s">
        <v>28</v>
      </c>
      <c r="BB17" s="100" t="s">
        <v>28</v>
      </c>
      <c r="BC17" s="100" t="s">
        <v>28</v>
      </c>
      <c r="BD17" s="100" t="s">
        <v>28</v>
      </c>
      <c r="BE17" s="100" t="s">
        <v>28</v>
      </c>
      <c r="BF17" s="100" t="s">
        <v>28</v>
      </c>
      <c r="BG17" s="100" t="s">
        <v>28</v>
      </c>
      <c r="BH17" s="100" t="s">
        <v>28</v>
      </c>
      <c r="BI17" s="100" t="s">
        <v>28</v>
      </c>
      <c r="BJ17" s="100" t="s">
        <v>28</v>
      </c>
      <c r="BK17" s="100">
        <v>1</v>
      </c>
      <c r="BL17" s="100">
        <v>2</v>
      </c>
      <c r="BM17" s="100">
        <v>3</v>
      </c>
      <c r="BN17" s="100" t="s">
        <v>28</v>
      </c>
      <c r="BO17" s="100" t="s">
        <v>28</v>
      </c>
      <c r="BP17" s="100" t="s">
        <v>28</v>
      </c>
      <c r="BQ17" s="100" t="s">
        <v>28</v>
      </c>
      <c r="BR17" s="101" t="s">
        <v>28</v>
      </c>
      <c r="BS17" s="101" t="s">
        <v>28</v>
      </c>
      <c r="BT17" s="101" t="s">
        <v>28</v>
      </c>
      <c r="BU17" s="101" t="s">
        <v>28</v>
      </c>
      <c r="BV17" s="110" t="s">
        <v>273</v>
      </c>
      <c r="BW17" s="111">
        <v>7262</v>
      </c>
      <c r="BX17" s="111">
        <v>7982</v>
      </c>
      <c r="BY17" s="111">
        <v>7071</v>
      </c>
    </row>
    <row r="18" spans="1:77" x14ac:dyDescent="0.3">
      <c r="A18" t="s">
        <v>44</v>
      </c>
      <c r="B18" s="100">
        <v>6730</v>
      </c>
      <c r="C18" s="100">
        <v>157417</v>
      </c>
      <c r="D18" s="112">
        <v>4.8368227399999998E-2</v>
      </c>
      <c r="E18" s="101">
        <v>4.3281410899999997E-2</v>
      </c>
      <c r="F18" s="101">
        <v>5.4052891700000001E-2</v>
      </c>
      <c r="G18" s="101">
        <v>7.0931017000000004E-9</v>
      </c>
      <c r="H18" s="103">
        <v>4.2752688699999999E-2</v>
      </c>
      <c r="I18" s="101">
        <v>4.1743374499999999E-2</v>
      </c>
      <c r="J18" s="101">
        <v>4.3786407100000001E-2</v>
      </c>
      <c r="K18" s="101">
        <v>0.72022623720000001</v>
      </c>
      <c r="L18" s="101">
        <v>0.64448108690000006</v>
      </c>
      <c r="M18" s="101">
        <v>0.80487363140000001</v>
      </c>
      <c r="N18" s="101" t="s">
        <v>28</v>
      </c>
      <c r="O18" s="100" t="s">
        <v>28</v>
      </c>
      <c r="P18" s="100" t="s">
        <v>28</v>
      </c>
      <c r="Q18" s="100" t="s">
        <v>28</v>
      </c>
      <c r="R18" s="100" t="s">
        <v>28</v>
      </c>
      <c r="S18" s="100">
        <v>7065</v>
      </c>
      <c r="T18" s="100">
        <v>169270</v>
      </c>
      <c r="U18" s="112">
        <v>4.4994249600000001E-2</v>
      </c>
      <c r="V18" s="101">
        <v>4.03031311E-2</v>
      </c>
      <c r="W18" s="101">
        <v>5.0231394999999998E-2</v>
      </c>
      <c r="X18" s="101">
        <v>3.2629925000000001E-9</v>
      </c>
      <c r="Y18" s="103">
        <v>4.1738051599999999E-2</v>
      </c>
      <c r="Z18" s="101">
        <v>4.0776061600000003E-2</v>
      </c>
      <c r="AA18" s="101">
        <v>4.2722736999999997E-2</v>
      </c>
      <c r="AB18" s="101">
        <v>0.71716773310000004</v>
      </c>
      <c r="AC18" s="101">
        <v>0.6423955375</v>
      </c>
      <c r="AD18" s="101">
        <v>0.80064310439999997</v>
      </c>
      <c r="AE18" s="100" t="s">
        <v>28</v>
      </c>
      <c r="AF18" s="100" t="s">
        <v>28</v>
      </c>
      <c r="AG18" s="100" t="s">
        <v>28</v>
      </c>
      <c r="AH18" s="100" t="s">
        <v>28</v>
      </c>
      <c r="AI18" s="100" t="s">
        <v>28</v>
      </c>
      <c r="AJ18" s="100">
        <v>6104</v>
      </c>
      <c r="AK18" s="100">
        <v>172380</v>
      </c>
      <c r="AL18" s="112">
        <v>3.7508046400000002E-2</v>
      </c>
      <c r="AM18" s="101">
        <v>3.3607845099999999E-2</v>
      </c>
      <c r="AN18" s="101">
        <v>4.1860867199999999E-2</v>
      </c>
      <c r="AO18" s="101">
        <v>1.1367430999999999E-9</v>
      </c>
      <c r="AP18" s="103">
        <v>3.5410140399999998E-2</v>
      </c>
      <c r="AQ18" s="101">
        <v>3.4532872200000002E-2</v>
      </c>
      <c r="AR18" s="101">
        <v>3.6309694599999998E-2</v>
      </c>
      <c r="AS18" s="101">
        <v>0.71098956049999995</v>
      </c>
      <c r="AT18" s="101">
        <v>0.6370586935</v>
      </c>
      <c r="AU18" s="101">
        <v>0.79350012859999997</v>
      </c>
      <c r="AV18" s="100" t="s">
        <v>28</v>
      </c>
      <c r="AW18" s="100" t="s">
        <v>28</v>
      </c>
      <c r="AX18" s="100" t="s">
        <v>28</v>
      </c>
      <c r="AY18" s="100" t="s">
        <v>28</v>
      </c>
      <c r="AZ18" s="100" t="s">
        <v>28</v>
      </c>
      <c r="BA18" s="100" t="s">
        <v>28</v>
      </c>
      <c r="BB18" s="100" t="s">
        <v>28</v>
      </c>
      <c r="BC18" s="100" t="s">
        <v>28</v>
      </c>
      <c r="BD18" s="100" t="s">
        <v>28</v>
      </c>
      <c r="BE18" s="100" t="s">
        <v>28</v>
      </c>
      <c r="BF18" s="100" t="s">
        <v>28</v>
      </c>
      <c r="BG18" s="100" t="s">
        <v>28</v>
      </c>
      <c r="BH18" s="100" t="s">
        <v>28</v>
      </c>
      <c r="BI18" s="100" t="s">
        <v>28</v>
      </c>
      <c r="BJ18" s="100" t="s">
        <v>28</v>
      </c>
      <c r="BK18" s="100">
        <v>1</v>
      </c>
      <c r="BL18" s="100">
        <v>2</v>
      </c>
      <c r="BM18" s="100">
        <v>3</v>
      </c>
      <c r="BN18" s="100" t="s">
        <v>28</v>
      </c>
      <c r="BO18" s="100" t="s">
        <v>28</v>
      </c>
      <c r="BP18" s="100" t="s">
        <v>28</v>
      </c>
      <c r="BQ18" s="100" t="s">
        <v>28</v>
      </c>
      <c r="BR18" s="101" t="s">
        <v>28</v>
      </c>
      <c r="BS18" s="101" t="s">
        <v>28</v>
      </c>
      <c r="BT18" s="101" t="s">
        <v>28</v>
      </c>
      <c r="BU18" s="101" t="s">
        <v>28</v>
      </c>
      <c r="BV18" s="110" t="s">
        <v>273</v>
      </c>
      <c r="BW18" s="111">
        <v>6730</v>
      </c>
      <c r="BX18" s="111">
        <v>7065</v>
      </c>
      <c r="BY18" s="111">
        <v>6104</v>
      </c>
    </row>
    <row r="19" spans="1:77" x14ac:dyDescent="0.3">
      <c r="A19" t="s">
        <v>45</v>
      </c>
      <c r="B19" s="100">
        <v>80483</v>
      </c>
      <c r="C19" s="100">
        <v>1282421</v>
      </c>
      <c r="D19" s="112">
        <v>6.7156991599999993E-2</v>
      </c>
      <c r="E19" s="101">
        <v>6.04699556E-2</v>
      </c>
      <c r="F19" s="101">
        <v>7.4583509699999995E-2</v>
      </c>
      <c r="G19" s="101" t="s">
        <v>28</v>
      </c>
      <c r="H19" s="103">
        <v>6.2758641700000006E-2</v>
      </c>
      <c r="I19" s="101">
        <v>6.2326555700000001E-2</v>
      </c>
      <c r="J19" s="101">
        <v>6.3193723199999996E-2</v>
      </c>
      <c r="K19" s="101" t="s">
        <v>28</v>
      </c>
      <c r="L19" s="101" t="s">
        <v>28</v>
      </c>
      <c r="M19" s="101" t="s">
        <v>28</v>
      </c>
      <c r="N19" s="101" t="s">
        <v>28</v>
      </c>
      <c r="O19" s="100" t="s">
        <v>28</v>
      </c>
      <c r="P19" s="100" t="s">
        <v>28</v>
      </c>
      <c r="Q19" s="100" t="s">
        <v>28</v>
      </c>
      <c r="R19" s="100" t="s">
        <v>28</v>
      </c>
      <c r="S19" s="100">
        <v>82655</v>
      </c>
      <c r="T19" s="100">
        <v>1367828</v>
      </c>
      <c r="U19" s="112">
        <v>6.2738809199999995E-2</v>
      </c>
      <c r="V19" s="101">
        <v>5.6524099000000001E-2</v>
      </c>
      <c r="W19" s="101">
        <v>6.9636814199999994E-2</v>
      </c>
      <c r="X19" s="101" t="s">
        <v>28</v>
      </c>
      <c r="Y19" s="103">
        <v>6.0427919300000001E-2</v>
      </c>
      <c r="Z19" s="101">
        <v>6.0017363999999997E-2</v>
      </c>
      <c r="AA19" s="101">
        <v>6.0841283000000003E-2</v>
      </c>
      <c r="AB19" s="101" t="s">
        <v>28</v>
      </c>
      <c r="AC19" s="101" t="s">
        <v>28</v>
      </c>
      <c r="AD19" s="101" t="s">
        <v>28</v>
      </c>
      <c r="AE19" s="100" t="s">
        <v>28</v>
      </c>
      <c r="AF19" s="100" t="s">
        <v>28</v>
      </c>
      <c r="AG19" s="100" t="s">
        <v>28</v>
      </c>
      <c r="AH19" s="100" t="s">
        <v>28</v>
      </c>
      <c r="AI19" s="100" t="s">
        <v>28</v>
      </c>
      <c r="AJ19" s="100">
        <v>75836</v>
      </c>
      <c r="AK19" s="100">
        <v>1437521</v>
      </c>
      <c r="AL19" s="112">
        <v>5.2754707599999999E-2</v>
      </c>
      <c r="AM19" s="101">
        <v>5.2380573700000002E-2</v>
      </c>
      <c r="AN19" s="101">
        <v>5.3131513800000002E-2</v>
      </c>
      <c r="AO19" s="101" t="s">
        <v>28</v>
      </c>
      <c r="AP19" s="103">
        <v>5.2754707599999999E-2</v>
      </c>
      <c r="AQ19" s="101">
        <v>5.2380573700000002E-2</v>
      </c>
      <c r="AR19" s="101">
        <v>5.3131513800000002E-2</v>
      </c>
      <c r="AS19" s="101" t="s">
        <v>28</v>
      </c>
      <c r="AT19" s="101" t="s">
        <v>28</v>
      </c>
      <c r="AU19" s="101" t="s">
        <v>28</v>
      </c>
      <c r="AV19" s="100" t="s">
        <v>28</v>
      </c>
      <c r="AW19" s="100" t="s">
        <v>28</v>
      </c>
      <c r="AX19" s="100" t="s">
        <v>28</v>
      </c>
      <c r="AY19" s="100" t="s">
        <v>28</v>
      </c>
      <c r="AZ19" s="100" t="s">
        <v>28</v>
      </c>
      <c r="BA19" s="100" t="s">
        <v>28</v>
      </c>
      <c r="BB19" s="100" t="s">
        <v>28</v>
      </c>
      <c r="BC19" s="100" t="s">
        <v>28</v>
      </c>
      <c r="BD19" s="100" t="s">
        <v>28</v>
      </c>
      <c r="BE19" s="100" t="s">
        <v>28</v>
      </c>
      <c r="BF19" s="100" t="s">
        <v>28</v>
      </c>
      <c r="BG19" s="100" t="s">
        <v>28</v>
      </c>
      <c r="BH19" s="100" t="s">
        <v>28</v>
      </c>
      <c r="BI19" s="100" t="s">
        <v>28</v>
      </c>
      <c r="BJ19" s="100" t="s">
        <v>28</v>
      </c>
      <c r="BK19" s="100" t="s">
        <v>28</v>
      </c>
      <c r="BL19" s="100" t="s">
        <v>28</v>
      </c>
      <c r="BM19" s="100" t="s">
        <v>28</v>
      </c>
      <c r="BN19" s="100" t="s">
        <v>28</v>
      </c>
      <c r="BO19" s="100" t="s">
        <v>28</v>
      </c>
      <c r="BP19" s="100" t="s">
        <v>28</v>
      </c>
      <c r="BQ19" s="100" t="s">
        <v>28</v>
      </c>
      <c r="BR19" s="101" t="s">
        <v>28</v>
      </c>
      <c r="BS19" s="101" t="s">
        <v>28</v>
      </c>
      <c r="BT19" s="101" t="s">
        <v>28</v>
      </c>
      <c r="BU19" s="101" t="s">
        <v>28</v>
      </c>
      <c r="BV19" s="110" t="s">
        <v>28</v>
      </c>
      <c r="BW19" s="111">
        <v>80483</v>
      </c>
      <c r="BX19" s="111">
        <v>82655</v>
      </c>
      <c r="BY19" s="111">
        <v>75836</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6" t="s">
        <v>443</v>
      </c>
      <c r="B1" s="61"/>
      <c r="C1" s="61"/>
      <c r="D1" s="61"/>
      <c r="E1" s="61"/>
      <c r="F1" s="61"/>
      <c r="G1" s="61"/>
      <c r="H1" s="61"/>
      <c r="I1" s="61"/>
      <c r="J1" s="61"/>
      <c r="K1" s="61"/>
      <c r="L1" s="61"/>
    </row>
    <row r="2" spans="1:16" s="62" customFormat="1" ht="18.899999999999999" customHeight="1" x14ac:dyDescent="0.3">
      <c r="A2" s="1" t="s">
        <v>437</v>
      </c>
      <c r="B2" s="63"/>
      <c r="C2" s="63"/>
      <c r="D2" s="63"/>
      <c r="E2" s="63"/>
      <c r="F2" s="63"/>
      <c r="G2" s="63"/>
      <c r="H2" s="63"/>
      <c r="I2" s="63"/>
      <c r="J2" s="63"/>
      <c r="K2" s="61"/>
      <c r="L2" s="61"/>
    </row>
    <row r="3" spans="1:16" s="66" customFormat="1" ht="54" customHeight="1" x14ac:dyDescent="0.3">
      <c r="A3" s="99" t="s">
        <v>449</v>
      </c>
      <c r="B3" s="64" t="s">
        <v>454</v>
      </c>
      <c r="C3" s="64" t="s">
        <v>457</v>
      </c>
      <c r="D3" s="64" t="s">
        <v>458</v>
      </c>
      <c r="E3" s="64" t="s">
        <v>455</v>
      </c>
      <c r="F3" s="64" t="s">
        <v>459</v>
      </c>
      <c r="G3" s="64" t="s">
        <v>460</v>
      </c>
      <c r="H3" s="64" t="s">
        <v>456</v>
      </c>
      <c r="I3" s="64" t="s">
        <v>461</v>
      </c>
      <c r="J3" s="65" t="s">
        <v>462</v>
      </c>
      <c r="O3" s="67"/>
      <c r="P3" s="67"/>
    </row>
    <row r="4" spans="1:16" s="62" customFormat="1" ht="18.899999999999999" customHeight="1" x14ac:dyDescent="0.3">
      <c r="A4" s="79" t="s">
        <v>296</v>
      </c>
      <c r="B4" s="69">
        <v>3509</v>
      </c>
      <c r="C4" s="93">
        <v>4.3905307699999998</v>
      </c>
      <c r="D4" s="93">
        <v>4.8835153</v>
      </c>
      <c r="E4" s="69">
        <v>4002</v>
      </c>
      <c r="F4" s="93">
        <v>4.1330593100000002</v>
      </c>
      <c r="G4" s="93">
        <v>4.5210768100000003</v>
      </c>
      <c r="H4" s="69">
        <v>3909</v>
      </c>
      <c r="I4" s="93">
        <v>3.7159560799999998</v>
      </c>
      <c r="J4" s="93">
        <v>3.9504558199999997</v>
      </c>
    </row>
    <row r="5" spans="1:16" s="62" customFormat="1" ht="18.899999999999999" customHeight="1" x14ac:dyDescent="0.3">
      <c r="A5" s="79" t="s">
        <v>297</v>
      </c>
      <c r="B5" s="69">
        <v>1939</v>
      </c>
      <c r="C5" s="93">
        <v>5.2897206500000005</v>
      </c>
      <c r="D5" s="93">
        <v>5.1460376199999995</v>
      </c>
      <c r="E5" s="69">
        <v>2071</v>
      </c>
      <c r="F5" s="93">
        <v>5.5059286399999996</v>
      </c>
      <c r="G5" s="93">
        <v>5.0987604499999994</v>
      </c>
      <c r="H5" s="69">
        <v>1985</v>
      </c>
      <c r="I5" s="93">
        <v>4.9481503599999996</v>
      </c>
      <c r="J5" s="93">
        <v>4.4070069099999998</v>
      </c>
    </row>
    <row r="6" spans="1:16" s="62" customFormat="1" ht="18.899999999999999" customHeight="1" x14ac:dyDescent="0.3">
      <c r="A6" s="79" t="s">
        <v>298</v>
      </c>
      <c r="B6" s="69">
        <v>2907</v>
      </c>
      <c r="C6" s="93">
        <v>4.9820051400000001</v>
      </c>
      <c r="D6" s="93">
        <v>5.1931527200000005</v>
      </c>
      <c r="E6" s="69">
        <v>3183</v>
      </c>
      <c r="F6" s="93">
        <v>4.9420861399999998</v>
      </c>
      <c r="G6" s="93">
        <v>5.1538825900000003</v>
      </c>
      <c r="H6" s="69">
        <v>3037</v>
      </c>
      <c r="I6" s="93">
        <v>4.3317025899999999</v>
      </c>
      <c r="J6" s="93">
        <v>4.3723061899999998</v>
      </c>
    </row>
    <row r="7" spans="1:16" s="62" customFormat="1" ht="18.899999999999999" customHeight="1" x14ac:dyDescent="0.3">
      <c r="A7" s="79" t="s">
        <v>299</v>
      </c>
      <c r="B7" s="69">
        <v>3488</v>
      </c>
      <c r="C7" s="93">
        <v>5.1608321200000002</v>
      </c>
      <c r="D7" s="93">
        <v>5.3155620399999997</v>
      </c>
      <c r="E7" s="69">
        <v>3882</v>
      </c>
      <c r="F7" s="93">
        <v>5.3475493800000002</v>
      </c>
      <c r="G7" s="93">
        <v>5.2311364500000002</v>
      </c>
      <c r="H7" s="69">
        <v>3396</v>
      </c>
      <c r="I7" s="93">
        <v>4.5949017699999999</v>
      </c>
      <c r="J7" s="93">
        <v>4.3293880299999996</v>
      </c>
    </row>
    <row r="8" spans="1:16" s="62" customFormat="1" ht="18.899999999999999" customHeight="1" x14ac:dyDescent="0.3">
      <c r="A8" s="79" t="s">
        <v>300</v>
      </c>
      <c r="B8" s="69">
        <v>1890</v>
      </c>
      <c r="C8" s="93">
        <v>5.1594234500000002</v>
      </c>
      <c r="D8" s="93">
        <v>5.7366470999999999</v>
      </c>
      <c r="E8" s="69">
        <v>2003</v>
      </c>
      <c r="F8" s="93">
        <v>5.0180378800000005</v>
      </c>
      <c r="G8" s="93">
        <v>5.4626488499999999</v>
      </c>
      <c r="H8" s="69">
        <v>1950</v>
      </c>
      <c r="I8" s="93">
        <v>4.4141615400000003</v>
      </c>
      <c r="J8" s="93">
        <v>4.7555964800000003</v>
      </c>
    </row>
    <row r="9" spans="1:16" s="62" customFormat="1" ht="18.899999999999999" customHeight="1" x14ac:dyDescent="0.3">
      <c r="A9" s="79" t="s">
        <v>301</v>
      </c>
      <c r="B9" s="69">
        <v>3673</v>
      </c>
      <c r="C9" s="93">
        <v>5.1074894999999998</v>
      </c>
      <c r="D9" s="93">
        <v>5.4580144199999996</v>
      </c>
      <c r="E9" s="69">
        <v>4019</v>
      </c>
      <c r="F9" s="93">
        <v>5.0489315499999998</v>
      </c>
      <c r="G9" s="93">
        <v>5.2086349800000002</v>
      </c>
      <c r="H9" s="69">
        <v>3798</v>
      </c>
      <c r="I9" s="93">
        <v>4.2717354600000004</v>
      </c>
      <c r="J9" s="93">
        <v>4.4218892800000003</v>
      </c>
    </row>
    <row r="10" spans="1:16" s="62" customFormat="1" ht="18.899999999999999" customHeight="1" x14ac:dyDescent="0.3">
      <c r="A10" s="79" t="s">
        <v>302</v>
      </c>
      <c r="B10" s="69">
        <v>3115</v>
      </c>
      <c r="C10" s="93">
        <v>5.3920720099999997</v>
      </c>
      <c r="D10" s="93">
        <v>5.2093127900000002</v>
      </c>
      <c r="E10" s="69">
        <v>3208</v>
      </c>
      <c r="F10" s="93">
        <v>5.2432008400000001</v>
      </c>
      <c r="G10" s="93">
        <v>5.0099126600000004</v>
      </c>
      <c r="H10" s="69">
        <v>2902</v>
      </c>
      <c r="I10" s="93">
        <v>4.6333402499999998</v>
      </c>
      <c r="J10" s="93">
        <v>4.4417123699999994</v>
      </c>
    </row>
    <row r="11" spans="1:16" s="62" customFormat="1" ht="18.899999999999999" customHeight="1" x14ac:dyDescent="0.3">
      <c r="A11" s="79" t="s">
        <v>303</v>
      </c>
      <c r="B11" s="69">
        <v>5643</v>
      </c>
      <c r="C11" s="93">
        <v>5.7687589499999996</v>
      </c>
      <c r="D11" s="93">
        <v>5.8966550199999999</v>
      </c>
      <c r="E11" s="69">
        <v>5991</v>
      </c>
      <c r="F11" s="93">
        <v>5.8436238100000004</v>
      </c>
      <c r="G11" s="93">
        <v>5.7890946999999997</v>
      </c>
      <c r="H11" s="69">
        <v>5285</v>
      </c>
      <c r="I11" s="93">
        <v>4.9230109999999998</v>
      </c>
      <c r="J11" s="93">
        <v>4.8332276799999994</v>
      </c>
    </row>
    <row r="12" spans="1:16" s="62" customFormat="1" ht="18.899999999999999" customHeight="1" x14ac:dyDescent="0.3">
      <c r="A12" s="79" t="s">
        <v>304</v>
      </c>
      <c r="B12" s="69">
        <v>1706</v>
      </c>
      <c r="C12" s="93">
        <v>4.8327242899999998</v>
      </c>
      <c r="D12" s="93">
        <v>5.5726598000000003</v>
      </c>
      <c r="E12" s="69">
        <v>1731</v>
      </c>
      <c r="F12" s="93">
        <v>4.5952905600000005</v>
      </c>
      <c r="G12" s="93">
        <v>5.1483624099999998</v>
      </c>
      <c r="H12" s="69">
        <v>1619</v>
      </c>
      <c r="I12" s="93">
        <v>4.2271540500000002</v>
      </c>
      <c r="J12" s="93">
        <v>4.57427326</v>
      </c>
    </row>
    <row r="13" spans="1:16" s="62" customFormat="1" ht="18.899999999999999" customHeight="1" x14ac:dyDescent="0.3">
      <c r="A13" s="79" t="s">
        <v>305</v>
      </c>
      <c r="B13" s="69">
        <v>3588</v>
      </c>
      <c r="C13" s="93">
        <v>6.0074339499999994</v>
      </c>
      <c r="D13" s="93">
        <v>5.7229633900000003</v>
      </c>
      <c r="E13" s="69">
        <v>3654</v>
      </c>
      <c r="F13" s="93">
        <v>5.9352868599999997</v>
      </c>
      <c r="G13" s="93">
        <v>5.6722322899999993</v>
      </c>
      <c r="H13" s="69">
        <v>3323</v>
      </c>
      <c r="I13" s="93">
        <v>5.0501519799999999</v>
      </c>
      <c r="J13" s="93">
        <v>4.7958845700000001</v>
      </c>
    </row>
    <row r="14" spans="1:16" s="62" customFormat="1" ht="18.899999999999999" customHeight="1" x14ac:dyDescent="0.3">
      <c r="A14" s="79" t="s">
        <v>306</v>
      </c>
      <c r="B14" s="69">
        <v>4571</v>
      </c>
      <c r="C14" s="93">
        <v>6.0495771499999993</v>
      </c>
      <c r="D14" s="93">
        <v>6.6079961000000003</v>
      </c>
      <c r="E14" s="69">
        <v>4740</v>
      </c>
      <c r="F14" s="93">
        <v>6.1166025800000003</v>
      </c>
      <c r="G14" s="93">
        <v>6.5566107799999997</v>
      </c>
      <c r="H14" s="69">
        <v>4079</v>
      </c>
      <c r="I14" s="93">
        <v>5.5719476499999994</v>
      </c>
      <c r="J14" s="93">
        <v>5.7796472000000003</v>
      </c>
    </row>
    <row r="15" spans="1:16" s="62" customFormat="1" ht="18.899999999999999" customHeight="1" x14ac:dyDescent="0.3">
      <c r="A15" s="79" t="s">
        <v>307</v>
      </c>
      <c r="B15" s="69">
        <v>3164</v>
      </c>
      <c r="C15" s="93">
        <v>6.7257615399999997</v>
      </c>
      <c r="D15" s="93">
        <v>7.7339674400000007</v>
      </c>
      <c r="E15" s="69">
        <v>3234</v>
      </c>
      <c r="F15" s="93">
        <v>6.5978456000000003</v>
      </c>
      <c r="G15" s="93">
        <v>7.6043732799999999</v>
      </c>
      <c r="H15" s="69">
        <v>2887</v>
      </c>
      <c r="I15" s="93">
        <v>6.0953466800000005</v>
      </c>
      <c r="J15" s="93">
        <v>6.9296018599999991</v>
      </c>
    </row>
    <row r="16" spans="1:16" s="62" customFormat="1" ht="18.899999999999999" customHeight="1" x14ac:dyDescent="0.3">
      <c r="A16" s="79" t="s">
        <v>308</v>
      </c>
      <c r="B16" s="69">
        <v>39987</v>
      </c>
      <c r="C16" s="93">
        <v>5.4702601500000005</v>
      </c>
      <c r="D16" s="93">
        <v>5.66284966</v>
      </c>
      <c r="E16" s="69">
        <v>42601</v>
      </c>
      <c r="F16" s="93">
        <v>5.4156200100000005</v>
      </c>
      <c r="G16" s="93">
        <v>5.4882124999999995</v>
      </c>
      <c r="H16" s="69">
        <v>39138</v>
      </c>
      <c r="I16" s="93">
        <v>4.7568810599999996</v>
      </c>
      <c r="J16" s="93">
        <v>4.7463608199999996</v>
      </c>
    </row>
    <row r="17" spans="1:10" s="62" customFormat="1" ht="18.899999999999999" customHeight="1" x14ac:dyDescent="0.3">
      <c r="A17" s="79" t="s">
        <v>309</v>
      </c>
      <c r="B17" s="69">
        <v>92</v>
      </c>
      <c r="C17" s="93">
        <v>9.5139607000000002</v>
      </c>
      <c r="D17" s="93">
        <v>11.16150098</v>
      </c>
      <c r="E17" s="69">
        <v>69</v>
      </c>
      <c r="F17" s="93">
        <v>7.3015872999999996</v>
      </c>
      <c r="G17" s="93">
        <v>8.4739561299999995</v>
      </c>
      <c r="H17" s="69">
        <v>75</v>
      </c>
      <c r="I17" s="93">
        <v>8.3148558799999996</v>
      </c>
      <c r="J17" s="93">
        <v>9.0369730700000002</v>
      </c>
    </row>
    <row r="18" spans="1:10" s="62" customFormat="1" ht="18.899999999999999" customHeight="1" x14ac:dyDescent="0.3">
      <c r="A18" s="80" t="s">
        <v>169</v>
      </c>
      <c r="B18" s="81">
        <v>39285</v>
      </c>
      <c r="C18" s="96">
        <v>5.4167827199999996</v>
      </c>
      <c r="D18" s="96">
        <v>5.6455480900000001</v>
      </c>
      <c r="E18" s="81">
        <v>41787</v>
      </c>
      <c r="F18" s="96">
        <v>5.3480240700000001</v>
      </c>
      <c r="G18" s="96">
        <v>5.41746134</v>
      </c>
      <c r="H18" s="81">
        <v>38245</v>
      </c>
      <c r="I18" s="96">
        <v>4.6755764900000001</v>
      </c>
      <c r="J18" s="96">
        <v>4.6071290500000002</v>
      </c>
    </row>
    <row r="19" spans="1:10" s="62" customFormat="1" ht="18.899999999999999" customHeight="1" x14ac:dyDescent="0.3">
      <c r="A19" s="82" t="s">
        <v>29</v>
      </c>
      <c r="B19" s="83">
        <v>80483</v>
      </c>
      <c r="C19" s="97">
        <v>6.2758641700000002</v>
      </c>
      <c r="D19" s="97">
        <v>6.706141810000001</v>
      </c>
      <c r="E19" s="83">
        <v>82655</v>
      </c>
      <c r="F19" s="97">
        <v>6.0427919299999999</v>
      </c>
      <c r="G19" s="97">
        <v>6.2718252399999992</v>
      </c>
      <c r="H19" s="83">
        <v>75836</v>
      </c>
      <c r="I19" s="97">
        <v>5.2754707600000001</v>
      </c>
      <c r="J19" s="97">
        <v>5.2754707600000001</v>
      </c>
    </row>
    <row r="20" spans="1:10" ht="18.899999999999999" customHeight="1" x14ac:dyDescent="0.25">
      <c r="A20" s="72" t="s">
        <v>429</v>
      </c>
    </row>
    <row r="22" spans="1:10" ht="15.6" x14ac:dyDescent="0.3">
      <c r="A22" s="117" t="s">
        <v>464</v>
      </c>
      <c r="B22" s="75"/>
      <c r="C22" s="75"/>
      <c r="D22" s="75"/>
      <c r="E22" s="75"/>
      <c r="F22" s="75"/>
      <c r="G22" s="75"/>
      <c r="H22" s="75"/>
      <c r="I22" s="75"/>
      <c r="J22" s="75"/>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6" t="s">
        <v>452</v>
      </c>
      <c r="B1" s="61"/>
      <c r="C1" s="61"/>
      <c r="D1" s="61"/>
      <c r="E1" s="61"/>
      <c r="F1" s="61"/>
      <c r="G1" s="61"/>
      <c r="H1" s="61"/>
      <c r="I1" s="61"/>
      <c r="J1" s="61"/>
      <c r="K1" s="61"/>
      <c r="L1" s="61"/>
    </row>
    <row r="2" spans="1:16" s="62" customFormat="1" ht="18.899999999999999" customHeight="1" x14ac:dyDescent="0.3">
      <c r="A2" s="1" t="s">
        <v>437</v>
      </c>
      <c r="B2" s="63"/>
      <c r="C2" s="63"/>
      <c r="D2" s="63"/>
      <c r="E2" s="63"/>
      <c r="F2" s="63"/>
      <c r="G2" s="63"/>
      <c r="H2" s="63"/>
      <c r="I2" s="63"/>
      <c r="J2" s="63"/>
      <c r="K2" s="61"/>
      <c r="L2" s="61"/>
    </row>
    <row r="3" spans="1:16" s="66" customFormat="1" ht="54" customHeight="1" x14ac:dyDescent="0.3">
      <c r="A3" s="99" t="s">
        <v>450</v>
      </c>
      <c r="B3" s="64" t="s">
        <v>454</v>
      </c>
      <c r="C3" s="64" t="s">
        <v>457</v>
      </c>
      <c r="D3" s="64" t="s">
        <v>458</v>
      </c>
      <c r="E3" s="64" t="s">
        <v>455</v>
      </c>
      <c r="F3" s="64" t="s">
        <v>459</v>
      </c>
      <c r="G3" s="64" t="s">
        <v>460</v>
      </c>
      <c r="H3" s="64" t="s">
        <v>456</v>
      </c>
      <c r="I3" s="64" t="s">
        <v>461</v>
      </c>
      <c r="J3" s="65" t="s">
        <v>462</v>
      </c>
      <c r="O3" s="67"/>
      <c r="P3" s="67"/>
    </row>
    <row r="4" spans="1:16" s="62" customFormat="1" ht="18.899999999999999" customHeight="1" x14ac:dyDescent="0.3">
      <c r="A4" s="79" t="s">
        <v>310</v>
      </c>
      <c r="B4" s="69">
        <v>1926</v>
      </c>
      <c r="C4" s="93">
        <v>4.1585697599999998</v>
      </c>
      <c r="D4" s="93">
        <v>4.5808626700000001</v>
      </c>
      <c r="E4" s="69">
        <v>2362</v>
      </c>
      <c r="F4" s="93">
        <v>3.8516730800000003</v>
      </c>
      <c r="G4" s="93">
        <v>4.2567920099999998</v>
      </c>
      <c r="H4" s="69">
        <v>2362</v>
      </c>
      <c r="I4" s="93">
        <v>3.3759736999999999</v>
      </c>
      <c r="J4" s="93">
        <v>3.6095095200000005</v>
      </c>
    </row>
    <row r="5" spans="1:16" s="62" customFormat="1" ht="18.899999999999999" customHeight="1" x14ac:dyDescent="0.3">
      <c r="A5" s="79" t="s">
        <v>311</v>
      </c>
      <c r="B5" s="69">
        <v>1583</v>
      </c>
      <c r="C5" s="93">
        <v>4.7101880500000002</v>
      </c>
      <c r="D5" s="93">
        <v>4.6312623300000002</v>
      </c>
      <c r="E5" s="69">
        <v>1640</v>
      </c>
      <c r="F5" s="93">
        <v>4.6190677400000002</v>
      </c>
      <c r="G5" s="93">
        <v>4.2535255000000003</v>
      </c>
      <c r="H5" s="69">
        <v>1547</v>
      </c>
      <c r="I5" s="93">
        <v>4.3911439099999994</v>
      </c>
      <c r="J5" s="93">
        <v>3.7771438999999996</v>
      </c>
    </row>
    <row r="6" spans="1:16" s="62" customFormat="1" ht="18.899999999999999" customHeight="1" x14ac:dyDescent="0.3">
      <c r="A6" s="79" t="s">
        <v>297</v>
      </c>
      <c r="B6" s="69">
        <v>1939</v>
      </c>
      <c r="C6" s="93">
        <v>5.2897206500000005</v>
      </c>
      <c r="D6" s="93">
        <v>4.9611682200000002</v>
      </c>
      <c r="E6" s="69">
        <v>2071</v>
      </c>
      <c r="F6" s="93">
        <v>5.5059286399999996</v>
      </c>
      <c r="G6" s="93">
        <v>4.8292904700000001</v>
      </c>
      <c r="H6" s="69">
        <v>1985</v>
      </c>
      <c r="I6" s="93">
        <v>4.9481503599999996</v>
      </c>
      <c r="J6" s="93">
        <v>4.1940566099999996</v>
      </c>
    </row>
    <row r="7" spans="1:16" s="62" customFormat="1" ht="18.899999999999999" customHeight="1" x14ac:dyDescent="0.3">
      <c r="A7" s="79" t="s">
        <v>312</v>
      </c>
      <c r="B7" s="69">
        <v>2007</v>
      </c>
      <c r="C7" s="93">
        <v>4.6944074099999993</v>
      </c>
      <c r="D7" s="93">
        <v>4.9975414699999998</v>
      </c>
      <c r="E7" s="69">
        <v>2169</v>
      </c>
      <c r="F7" s="93">
        <v>4.5522278399999996</v>
      </c>
      <c r="G7" s="93">
        <v>4.5973149499999995</v>
      </c>
      <c r="H7" s="69">
        <v>2093</v>
      </c>
      <c r="I7" s="93">
        <v>3.9058709400000002</v>
      </c>
      <c r="J7" s="93">
        <v>3.8436283100000002</v>
      </c>
    </row>
    <row r="8" spans="1:16" s="62" customFormat="1" ht="18.899999999999999" customHeight="1" x14ac:dyDescent="0.3">
      <c r="A8" s="79" t="s">
        <v>313</v>
      </c>
      <c r="B8" s="69">
        <v>900</v>
      </c>
      <c r="C8" s="93">
        <v>5.77034045</v>
      </c>
      <c r="D8" s="93">
        <v>5.2665272300000003</v>
      </c>
      <c r="E8" s="69">
        <v>1014</v>
      </c>
      <c r="F8" s="93">
        <v>6.05048034</v>
      </c>
      <c r="G8" s="93">
        <v>5.6290411200000001</v>
      </c>
      <c r="H8" s="69">
        <v>944</v>
      </c>
      <c r="I8" s="93">
        <v>5.7125567300000002</v>
      </c>
      <c r="J8" s="93">
        <v>5.1433639299999996</v>
      </c>
    </row>
    <row r="9" spans="1:16" s="62" customFormat="1" ht="18.899999999999999" customHeight="1" x14ac:dyDescent="0.3">
      <c r="A9" s="79" t="s">
        <v>314</v>
      </c>
      <c r="B9" s="69">
        <v>1892</v>
      </c>
      <c r="C9" s="93">
        <v>4.7123287700000001</v>
      </c>
      <c r="D9" s="93">
        <v>4.7306705200000003</v>
      </c>
      <c r="E9" s="69">
        <v>2221</v>
      </c>
      <c r="F9" s="93">
        <v>5.07599132</v>
      </c>
      <c r="G9" s="93">
        <v>4.6343762900000005</v>
      </c>
      <c r="H9" s="69">
        <v>2041</v>
      </c>
      <c r="I9" s="93">
        <v>4.5421163899999994</v>
      </c>
      <c r="J9" s="93">
        <v>4.0123438</v>
      </c>
    </row>
    <row r="10" spans="1:16" s="62" customFormat="1" ht="18.899999999999999" customHeight="1" x14ac:dyDescent="0.3">
      <c r="A10" s="79" t="s">
        <v>315</v>
      </c>
      <c r="B10" s="69">
        <v>1596</v>
      </c>
      <c r="C10" s="93">
        <v>5.81717452</v>
      </c>
      <c r="D10" s="93">
        <v>5.5720586399999998</v>
      </c>
      <c r="E10" s="69">
        <v>1661</v>
      </c>
      <c r="F10" s="93">
        <v>5.7595616999999999</v>
      </c>
      <c r="G10" s="93">
        <v>5.2445819599999997</v>
      </c>
      <c r="H10" s="69">
        <v>1355</v>
      </c>
      <c r="I10" s="93">
        <v>4.6767680299999999</v>
      </c>
      <c r="J10" s="93">
        <v>4.3314769499999999</v>
      </c>
    </row>
    <row r="11" spans="1:16" s="62" customFormat="1" ht="18.899999999999999" customHeight="1" x14ac:dyDescent="0.3">
      <c r="A11" s="79" t="s">
        <v>300</v>
      </c>
      <c r="B11" s="69">
        <v>1890</v>
      </c>
      <c r="C11" s="93">
        <v>5.1594234500000002</v>
      </c>
      <c r="D11" s="93">
        <v>5.5526133099999999</v>
      </c>
      <c r="E11" s="69">
        <v>2003</v>
      </c>
      <c r="F11" s="93">
        <v>5.0180378800000005</v>
      </c>
      <c r="G11" s="93">
        <v>5.1822088900000001</v>
      </c>
      <c r="H11" s="69">
        <v>1950</v>
      </c>
      <c r="I11" s="93">
        <v>4.4141615400000003</v>
      </c>
      <c r="J11" s="93">
        <v>4.5261336999999999</v>
      </c>
    </row>
    <row r="12" spans="1:16" s="62" customFormat="1" ht="18.899999999999999" customHeight="1" x14ac:dyDescent="0.3">
      <c r="A12" s="79" t="s">
        <v>316</v>
      </c>
      <c r="B12" s="69">
        <v>1290</v>
      </c>
      <c r="C12" s="93">
        <v>4.6173670299999996</v>
      </c>
      <c r="D12" s="93">
        <v>5.0639830300000002</v>
      </c>
      <c r="E12" s="69">
        <v>1387</v>
      </c>
      <c r="F12" s="93">
        <v>4.4988647400000001</v>
      </c>
      <c r="G12" s="93">
        <v>4.6381416900000003</v>
      </c>
      <c r="H12" s="69">
        <v>1185</v>
      </c>
      <c r="I12" s="93">
        <v>3.6225238399999999</v>
      </c>
      <c r="J12" s="93">
        <v>3.8164259300000003</v>
      </c>
    </row>
    <row r="13" spans="1:16" s="62" customFormat="1" ht="18.899999999999999" customHeight="1" x14ac:dyDescent="0.3">
      <c r="A13" s="79" t="s">
        <v>317</v>
      </c>
      <c r="B13" s="69">
        <v>292</v>
      </c>
      <c r="C13" s="93">
        <v>5.7356118599999997</v>
      </c>
      <c r="D13" s="93">
        <v>5.5469068099999994</v>
      </c>
      <c r="E13" s="69">
        <v>293</v>
      </c>
      <c r="F13" s="93">
        <v>5.3224341500000003</v>
      </c>
      <c r="G13" s="93">
        <v>4.9808167299999999</v>
      </c>
      <c r="H13" s="69">
        <v>343</v>
      </c>
      <c r="I13" s="93">
        <v>4.8902195599999994</v>
      </c>
      <c r="J13" s="93">
        <v>4.5325389600000001</v>
      </c>
    </row>
    <row r="14" spans="1:16" s="62" customFormat="1" ht="18.899999999999999" customHeight="1" x14ac:dyDescent="0.3">
      <c r="A14" s="79" t="s">
        <v>318</v>
      </c>
      <c r="B14" s="69">
        <v>2091</v>
      </c>
      <c r="C14" s="93">
        <v>5.3773948799999998</v>
      </c>
      <c r="D14" s="93">
        <v>5.41040411</v>
      </c>
      <c r="E14" s="69">
        <v>2339</v>
      </c>
      <c r="F14" s="93">
        <v>5.4060925400000004</v>
      </c>
      <c r="G14" s="93">
        <v>5.1601839800000002</v>
      </c>
      <c r="H14" s="69">
        <v>2270</v>
      </c>
      <c r="I14" s="93">
        <v>4.6153220600000004</v>
      </c>
      <c r="J14" s="93">
        <v>4.4656894300000003</v>
      </c>
    </row>
    <row r="15" spans="1:16" s="62" customFormat="1" ht="18.899999999999999" customHeight="1" x14ac:dyDescent="0.3">
      <c r="A15" s="79" t="s">
        <v>319</v>
      </c>
      <c r="B15" s="69">
        <v>1952</v>
      </c>
      <c r="C15" s="93">
        <v>5.3211209200000003</v>
      </c>
      <c r="D15" s="93">
        <v>5.0143000999999998</v>
      </c>
      <c r="E15" s="69">
        <v>1993</v>
      </c>
      <c r="F15" s="93">
        <v>5.0324470400000001</v>
      </c>
      <c r="G15" s="93">
        <v>4.5926123899999993</v>
      </c>
      <c r="H15" s="69">
        <v>1846</v>
      </c>
      <c r="I15" s="93">
        <v>4.5166499499999997</v>
      </c>
      <c r="J15" s="93">
        <v>4.0927189799999999</v>
      </c>
    </row>
    <row r="16" spans="1:16" s="62" customFormat="1" ht="18.899999999999999" customHeight="1" x14ac:dyDescent="0.3">
      <c r="A16" s="79" t="s">
        <v>320</v>
      </c>
      <c r="B16" s="69">
        <v>1163</v>
      </c>
      <c r="C16" s="93">
        <v>5.5155079200000001</v>
      </c>
      <c r="D16" s="93">
        <v>5.2864601699999998</v>
      </c>
      <c r="E16" s="69">
        <v>1215</v>
      </c>
      <c r="F16" s="93">
        <v>5.6299522700000004</v>
      </c>
      <c r="G16" s="93">
        <v>5.2061326699999997</v>
      </c>
      <c r="H16" s="69">
        <v>1056</v>
      </c>
      <c r="I16" s="93">
        <v>4.85249518</v>
      </c>
      <c r="J16" s="93">
        <v>4.6688062199999996</v>
      </c>
    </row>
    <row r="17" spans="1:12" s="62" customFormat="1" ht="18.899999999999999" customHeight="1" x14ac:dyDescent="0.3">
      <c r="A17" s="79" t="s">
        <v>321</v>
      </c>
      <c r="B17" s="69">
        <v>378</v>
      </c>
      <c r="C17" s="93">
        <v>3.79937682</v>
      </c>
      <c r="D17" s="93">
        <v>4.1811428900000003</v>
      </c>
      <c r="E17" s="69">
        <v>403</v>
      </c>
      <c r="F17" s="93">
        <v>4.0535103599999998</v>
      </c>
      <c r="G17" s="93">
        <v>4.2843942000000004</v>
      </c>
      <c r="H17" s="69">
        <v>387</v>
      </c>
      <c r="I17" s="93">
        <v>3.6314159699999999</v>
      </c>
      <c r="J17" s="93">
        <v>3.3369369099999999</v>
      </c>
    </row>
    <row r="18" spans="1:12" s="62" customFormat="1" ht="18.899999999999999" customHeight="1" x14ac:dyDescent="0.3">
      <c r="A18" s="79" t="s">
        <v>322</v>
      </c>
      <c r="B18" s="69">
        <v>1634</v>
      </c>
      <c r="C18" s="93">
        <v>5.4428566700000003</v>
      </c>
      <c r="D18" s="93">
        <v>5.6054431500000002</v>
      </c>
      <c r="E18" s="69">
        <v>1818</v>
      </c>
      <c r="F18" s="93">
        <v>5.4965986400000002</v>
      </c>
      <c r="G18" s="93">
        <v>5.4985225800000004</v>
      </c>
      <c r="H18" s="69">
        <v>1613</v>
      </c>
      <c r="I18" s="93">
        <v>4.5135294000000004</v>
      </c>
      <c r="J18" s="93">
        <v>4.4379850599999999</v>
      </c>
    </row>
    <row r="19" spans="1:12" s="62" customFormat="1" ht="18.899999999999999" customHeight="1" x14ac:dyDescent="0.3">
      <c r="A19" s="79" t="s">
        <v>323</v>
      </c>
      <c r="B19" s="69">
        <v>2542</v>
      </c>
      <c r="C19" s="93">
        <v>6.4591538599999998</v>
      </c>
      <c r="D19" s="93">
        <v>5.5498021799999995</v>
      </c>
      <c r="E19" s="69">
        <v>2675</v>
      </c>
      <c r="F19" s="93">
        <v>6.6073854499999998</v>
      </c>
      <c r="G19" s="93">
        <v>5.57731931</v>
      </c>
      <c r="H19" s="69">
        <v>2316</v>
      </c>
      <c r="I19" s="93">
        <v>5.5372256499999999</v>
      </c>
      <c r="J19" s="93">
        <v>4.7226160400000001</v>
      </c>
    </row>
    <row r="20" spans="1:12" s="62" customFormat="1" ht="18.899999999999999" customHeight="1" x14ac:dyDescent="0.3">
      <c r="A20" s="79" t="s">
        <v>324</v>
      </c>
      <c r="B20" s="69">
        <v>1089</v>
      </c>
      <c r="C20" s="93">
        <v>5.8880778600000001</v>
      </c>
      <c r="D20" s="93">
        <v>6.67963548</v>
      </c>
      <c r="E20" s="69">
        <v>1095</v>
      </c>
      <c r="F20" s="93">
        <v>5.7570977900000004</v>
      </c>
      <c r="G20" s="93">
        <v>6.0973193400000003</v>
      </c>
      <c r="H20" s="69">
        <v>969</v>
      </c>
      <c r="I20" s="93">
        <v>5.0645481600000002</v>
      </c>
      <c r="J20" s="93">
        <v>5.3345087900000001</v>
      </c>
    </row>
    <row r="21" spans="1:12" s="62" customFormat="1" ht="18.899999999999999" customHeight="1" x14ac:dyDescent="0.3">
      <c r="A21" s="79" t="s">
        <v>325</v>
      </c>
      <c r="B21" s="69">
        <v>762</v>
      </c>
      <c r="C21" s="93">
        <v>3.8735258199999998</v>
      </c>
      <c r="D21" s="93">
        <v>4.33284366</v>
      </c>
      <c r="E21" s="69">
        <v>769</v>
      </c>
      <c r="F21" s="93">
        <v>3.6748542500000001</v>
      </c>
      <c r="G21" s="93">
        <v>3.8269189299999997</v>
      </c>
      <c r="H21" s="69">
        <v>730</v>
      </c>
      <c r="I21" s="93">
        <v>3.3833889500000001</v>
      </c>
      <c r="J21" s="93">
        <v>3.4098453799999997</v>
      </c>
    </row>
    <row r="22" spans="1:12" s="62" customFormat="1" ht="18.899999999999999" customHeight="1" x14ac:dyDescent="0.3">
      <c r="A22" s="79" t="s">
        <v>326</v>
      </c>
      <c r="B22" s="69">
        <v>944</v>
      </c>
      <c r="C22" s="93">
        <v>6.0400537499999993</v>
      </c>
      <c r="D22" s="93">
        <v>6.6842281700000008</v>
      </c>
      <c r="E22" s="69">
        <v>962</v>
      </c>
      <c r="F22" s="93">
        <v>5.7456847599999996</v>
      </c>
      <c r="G22" s="93">
        <v>6.2239675500000002</v>
      </c>
      <c r="H22" s="69">
        <v>889</v>
      </c>
      <c r="I22" s="93">
        <v>5.3157139400000002</v>
      </c>
      <c r="J22" s="93">
        <v>5.8421505200000006</v>
      </c>
    </row>
    <row r="23" spans="1:12" s="62" customFormat="1" ht="18.899999999999999" customHeight="1" x14ac:dyDescent="0.3">
      <c r="A23" s="79" t="s">
        <v>327</v>
      </c>
      <c r="B23" s="69">
        <v>1932</v>
      </c>
      <c r="C23" s="93">
        <v>5.9144064199999997</v>
      </c>
      <c r="D23" s="93">
        <v>5.4869584399999995</v>
      </c>
      <c r="E23" s="69">
        <v>2018</v>
      </c>
      <c r="F23" s="93">
        <v>6.0878484400000001</v>
      </c>
      <c r="G23" s="93">
        <v>5.4894202199999995</v>
      </c>
      <c r="H23" s="69">
        <v>1756</v>
      </c>
      <c r="I23" s="93">
        <v>5.3565981300000001</v>
      </c>
      <c r="J23" s="93">
        <v>4.7480061499999993</v>
      </c>
    </row>
    <row r="24" spans="1:12" s="62" customFormat="1" ht="18.899999999999999" customHeight="1" x14ac:dyDescent="0.3">
      <c r="A24" s="79" t="s">
        <v>328</v>
      </c>
      <c r="B24" s="69">
        <v>1656</v>
      </c>
      <c r="C24" s="93">
        <v>6.1197339199999998</v>
      </c>
      <c r="D24" s="93">
        <v>5.6208014000000004</v>
      </c>
      <c r="E24" s="69">
        <v>1636</v>
      </c>
      <c r="F24" s="93">
        <v>5.7573198200000002</v>
      </c>
      <c r="G24" s="93">
        <v>5.3887864399999996</v>
      </c>
      <c r="H24" s="69">
        <v>1567</v>
      </c>
      <c r="I24" s="93">
        <v>4.7458961799999999</v>
      </c>
      <c r="J24" s="93">
        <v>4.6720772999999998</v>
      </c>
    </row>
    <row r="25" spans="1:12" s="62" customFormat="1" ht="18.899999999999999" customHeight="1" x14ac:dyDescent="0.3">
      <c r="A25" s="79" t="s">
        <v>309</v>
      </c>
      <c r="B25" s="69">
        <v>92</v>
      </c>
      <c r="C25" s="93">
        <v>9.5139607000000002</v>
      </c>
      <c r="D25" s="93">
        <v>11.16150098</v>
      </c>
      <c r="E25" s="69">
        <v>69</v>
      </c>
      <c r="F25" s="93">
        <v>7.3015872999999996</v>
      </c>
      <c r="G25" s="93">
        <v>8.4739561299999995</v>
      </c>
      <c r="H25" s="69">
        <v>75</v>
      </c>
      <c r="I25" s="93">
        <v>8.3148558799999996</v>
      </c>
      <c r="J25" s="93">
        <v>9.0369730700000002</v>
      </c>
    </row>
    <row r="26" spans="1:12" s="62" customFormat="1" ht="18.899999999999999" customHeight="1" x14ac:dyDescent="0.3">
      <c r="A26" s="79" t="s">
        <v>329</v>
      </c>
      <c r="B26" s="69">
        <v>2057</v>
      </c>
      <c r="C26" s="93">
        <v>5.2198847900000001</v>
      </c>
      <c r="D26" s="93">
        <v>5.6489123900000004</v>
      </c>
      <c r="E26" s="69">
        <v>2078</v>
      </c>
      <c r="F26" s="93">
        <v>5.2090644700000004</v>
      </c>
      <c r="G26" s="93">
        <v>5.4371303900000001</v>
      </c>
      <c r="H26" s="69">
        <v>1803</v>
      </c>
      <c r="I26" s="93">
        <v>4.7319108700000001</v>
      </c>
      <c r="J26" s="93">
        <v>4.8416689499999999</v>
      </c>
    </row>
    <row r="27" spans="1:12" s="62" customFormat="1" ht="18.899999999999999" customHeight="1" x14ac:dyDescent="0.3">
      <c r="A27" s="79" t="s">
        <v>330</v>
      </c>
      <c r="B27" s="69">
        <v>2514</v>
      </c>
      <c r="C27" s="93">
        <v>6.9539721200000004</v>
      </c>
      <c r="D27" s="93">
        <v>7.6241752900000002</v>
      </c>
      <c r="E27" s="69">
        <v>2662</v>
      </c>
      <c r="F27" s="93">
        <v>7.0794106699999997</v>
      </c>
      <c r="G27" s="93">
        <v>7.6606187099999996</v>
      </c>
      <c r="H27" s="69">
        <v>2276</v>
      </c>
      <c r="I27" s="93">
        <v>6.4837763199999996</v>
      </c>
      <c r="J27" s="93">
        <v>6.7850675900000006</v>
      </c>
    </row>
    <row r="28" spans="1:12" s="62" customFormat="1" ht="18.899999999999999" customHeight="1" x14ac:dyDescent="0.3">
      <c r="A28" s="79" t="s">
        <v>331</v>
      </c>
      <c r="B28" s="69">
        <v>1780</v>
      </c>
      <c r="C28" s="93">
        <v>5.8897491899999999</v>
      </c>
      <c r="D28" s="93">
        <v>6.6744850100000006</v>
      </c>
      <c r="E28" s="69">
        <v>1731</v>
      </c>
      <c r="F28" s="93">
        <v>5.4452798099999997</v>
      </c>
      <c r="G28" s="93">
        <v>6.1173658599999996</v>
      </c>
      <c r="H28" s="69">
        <v>1505</v>
      </c>
      <c r="I28" s="93">
        <v>4.8220178799999998</v>
      </c>
      <c r="J28" s="93">
        <v>5.3369792499999997</v>
      </c>
    </row>
    <row r="29" spans="1:12" s="62" customFormat="1" ht="18.899999999999999" customHeight="1" x14ac:dyDescent="0.3">
      <c r="A29" s="79" t="s">
        <v>332</v>
      </c>
      <c r="B29" s="69">
        <v>1384</v>
      </c>
      <c r="C29" s="93">
        <v>8.2278104800000005</v>
      </c>
      <c r="D29" s="93">
        <v>9.2773111000000004</v>
      </c>
      <c r="E29" s="69">
        <v>1503</v>
      </c>
      <c r="F29" s="93">
        <v>8.72467638</v>
      </c>
      <c r="G29" s="93">
        <v>9.80947703</v>
      </c>
      <c r="H29" s="69">
        <v>1382</v>
      </c>
      <c r="I29" s="93">
        <v>8.555686249999999</v>
      </c>
      <c r="J29" s="93">
        <v>9.4718503300000005</v>
      </c>
    </row>
    <row r="30" spans="1:12" ht="18.899999999999999" customHeight="1" x14ac:dyDescent="0.25">
      <c r="A30" s="80" t="s">
        <v>169</v>
      </c>
      <c r="B30" s="81">
        <v>39285</v>
      </c>
      <c r="C30" s="96">
        <v>5.4167827199999996</v>
      </c>
      <c r="D30" s="96">
        <v>5.6455480900000001</v>
      </c>
      <c r="E30" s="81">
        <v>41787</v>
      </c>
      <c r="F30" s="96">
        <v>5.3480240700000001</v>
      </c>
      <c r="G30" s="96">
        <v>5.41746134</v>
      </c>
      <c r="H30" s="81">
        <v>38245</v>
      </c>
      <c r="I30" s="96">
        <v>4.6755764900000001</v>
      </c>
      <c r="J30" s="96">
        <v>4.6071290500000002</v>
      </c>
    </row>
    <row r="31" spans="1:12" ht="18.899999999999999" customHeight="1" x14ac:dyDescent="0.25">
      <c r="A31" s="82" t="s">
        <v>29</v>
      </c>
      <c r="B31" s="83">
        <v>80483</v>
      </c>
      <c r="C31" s="97">
        <v>6.2758641700000002</v>
      </c>
      <c r="D31" s="97">
        <v>6.706141810000001</v>
      </c>
      <c r="E31" s="83">
        <v>82655</v>
      </c>
      <c r="F31" s="97">
        <v>6.0427919299999999</v>
      </c>
      <c r="G31" s="97">
        <v>6.2718252399999992</v>
      </c>
      <c r="H31" s="83">
        <v>75836</v>
      </c>
      <c r="I31" s="97">
        <v>5.2754707600000001</v>
      </c>
      <c r="J31" s="97">
        <v>5.2754707600000001</v>
      </c>
      <c r="K31" s="84"/>
      <c r="L31" s="84"/>
    </row>
    <row r="32" spans="1:12" ht="18.899999999999999" customHeight="1" x14ac:dyDescent="0.25">
      <c r="A32" s="72" t="s">
        <v>429</v>
      </c>
    </row>
    <row r="33" spans="1:16" s="66" customFormat="1" ht="18.899999999999999" customHeight="1" x14ac:dyDescent="0.3">
      <c r="A33" s="62"/>
      <c r="B33" s="73"/>
      <c r="C33" s="74"/>
      <c r="D33" s="74"/>
      <c r="E33" s="74"/>
      <c r="F33" s="74"/>
      <c r="G33" s="74"/>
      <c r="H33" s="73"/>
      <c r="I33" s="74"/>
      <c r="J33" s="74"/>
      <c r="O33" s="60"/>
      <c r="P33" s="60"/>
    </row>
    <row r="34" spans="1:16" ht="15.6" x14ac:dyDescent="0.3">
      <c r="A34" s="117" t="s">
        <v>464</v>
      </c>
      <c r="B34" s="75"/>
      <c r="C34" s="75"/>
      <c r="D34" s="75"/>
      <c r="E34" s="75"/>
      <c r="F34" s="75"/>
      <c r="G34" s="75"/>
      <c r="H34" s="75"/>
      <c r="I34" s="75"/>
      <c r="J34" s="75"/>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6" t="s">
        <v>444</v>
      </c>
      <c r="B1" s="61"/>
      <c r="C1" s="61"/>
      <c r="D1" s="61"/>
      <c r="E1" s="61"/>
      <c r="F1" s="61"/>
      <c r="G1" s="61"/>
      <c r="H1" s="61"/>
      <c r="I1" s="61"/>
      <c r="J1" s="61"/>
    </row>
    <row r="2" spans="1:16" s="62" customFormat="1" ht="18.899999999999999" customHeight="1" x14ac:dyDescent="0.3">
      <c r="A2" s="1" t="s">
        <v>437</v>
      </c>
      <c r="B2" s="63"/>
      <c r="C2" s="63"/>
      <c r="D2" s="63"/>
      <c r="E2" s="63"/>
      <c r="F2" s="63"/>
      <c r="G2" s="63"/>
      <c r="H2" s="63"/>
      <c r="I2" s="63"/>
      <c r="J2" s="63"/>
    </row>
    <row r="3" spans="1:16" s="66" customFormat="1" ht="54" customHeight="1" x14ac:dyDescent="0.3">
      <c r="A3" s="99" t="s">
        <v>451</v>
      </c>
      <c r="B3" s="64" t="s">
        <v>454</v>
      </c>
      <c r="C3" s="64" t="s">
        <v>457</v>
      </c>
      <c r="D3" s="64" t="s">
        <v>458</v>
      </c>
      <c r="E3" s="64" t="s">
        <v>455</v>
      </c>
      <c r="F3" s="64" t="s">
        <v>459</v>
      </c>
      <c r="G3" s="64" t="s">
        <v>460</v>
      </c>
      <c r="H3" s="64" t="s">
        <v>456</v>
      </c>
      <c r="I3" s="64" t="s">
        <v>461</v>
      </c>
      <c r="J3" s="65" t="s">
        <v>462</v>
      </c>
      <c r="O3" s="67"/>
      <c r="P3" s="67"/>
    </row>
    <row r="4" spans="1:16" s="62" customFormat="1" ht="18.899999999999999" customHeight="1" x14ac:dyDescent="0.3">
      <c r="A4" s="79" t="s">
        <v>333</v>
      </c>
      <c r="B4" s="69">
        <v>281</v>
      </c>
      <c r="C4" s="93">
        <v>4.1390484599999997</v>
      </c>
      <c r="D4" s="93">
        <v>4.8664494899999999</v>
      </c>
      <c r="E4" s="69">
        <v>328</v>
      </c>
      <c r="F4" s="93">
        <v>4.2051282099999998</v>
      </c>
      <c r="G4" s="93">
        <v>4.7469830699999997</v>
      </c>
      <c r="H4" s="69">
        <v>323</v>
      </c>
      <c r="I4" s="93">
        <v>3.5797406599999997</v>
      </c>
      <c r="J4" s="93">
        <v>3.8384654300000003</v>
      </c>
    </row>
    <row r="5" spans="1:16" s="62" customFormat="1" ht="18.899999999999999" customHeight="1" x14ac:dyDescent="0.3">
      <c r="A5" s="79" t="s">
        <v>354</v>
      </c>
      <c r="B5" s="69">
        <v>326</v>
      </c>
      <c r="C5" s="93">
        <v>4.6346317900000003</v>
      </c>
      <c r="D5" s="93">
        <v>5.3020939800000004</v>
      </c>
      <c r="E5" s="69">
        <v>384</v>
      </c>
      <c r="F5" s="93">
        <v>4.6886446900000003</v>
      </c>
      <c r="G5" s="93">
        <v>5.3815135700000001</v>
      </c>
      <c r="H5" s="69">
        <v>453</v>
      </c>
      <c r="I5" s="93">
        <v>4.2655367200000001</v>
      </c>
      <c r="J5" s="93">
        <v>5.2615291900000001</v>
      </c>
    </row>
    <row r="6" spans="1:16" s="62" customFormat="1" ht="18.899999999999999" customHeight="1" x14ac:dyDescent="0.3">
      <c r="A6" s="79" t="s">
        <v>334</v>
      </c>
      <c r="B6" s="69">
        <v>393</v>
      </c>
      <c r="C6" s="93">
        <v>4.31583571</v>
      </c>
      <c r="D6" s="93">
        <v>5.1920406999999997</v>
      </c>
      <c r="E6" s="69">
        <v>429</v>
      </c>
      <c r="F6" s="93">
        <v>4.52340784</v>
      </c>
      <c r="G6" s="93">
        <v>5.0794287899999997</v>
      </c>
      <c r="H6" s="69">
        <v>466</v>
      </c>
      <c r="I6" s="93">
        <v>4.1670392600000001</v>
      </c>
      <c r="J6" s="93">
        <v>4.6396292700000004</v>
      </c>
    </row>
    <row r="7" spans="1:16" s="62" customFormat="1" ht="18.899999999999999" customHeight="1" x14ac:dyDescent="0.3">
      <c r="A7" s="79" t="s">
        <v>349</v>
      </c>
      <c r="B7" s="69">
        <v>138</v>
      </c>
      <c r="C7" s="93">
        <v>6.5464895600000004</v>
      </c>
      <c r="D7" s="93">
        <v>6.7872703599999999</v>
      </c>
      <c r="E7" s="69">
        <v>138</v>
      </c>
      <c r="F7" s="93">
        <v>6.5558194799999994</v>
      </c>
      <c r="G7" s="93">
        <v>6.9174926499999998</v>
      </c>
      <c r="H7" s="69">
        <v>119</v>
      </c>
      <c r="I7" s="93">
        <v>5.2492280500000001</v>
      </c>
      <c r="J7" s="93">
        <v>5.5559487299999999</v>
      </c>
    </row>
    <row r="8" spans="1:16" s="62" customFormat="1" ht="18.899999999999999" customHeight="1" x14ac:dyDescent="0.3">
      <c r="A8" s="79" t="s">
        <v>335</v>
      </c>
      <c r="B8" s="69">
        <v>678</v>
      </c>
      <c r="C8" s="93">
        <v>5.5601115299999995</v>
      </c>
      <c r="D8" s="93">
        <v>6.5172580399999998</v>
      </c>
      <c r="E8" s="69">
        <v>713</v>
      </c>
      <c r="F8" s="93">
        <v>4.7842716200000002</v>
      </c>
      <c r="G8" s="93">
        <v>5.4649662699999997</v>
      </c>
      <c r="H8" s="69">
        <v>675</v>
      </c>
      <c r="I8" s="93">
        <v>3.89790379</v>
      </c>
      <c r="J8" s="93">
        <v>4.4140600799999996</v>
      </c>
    </row>
    <row r="9" spans="1:16" s="62" customFormat="1" ht="18.899999999999999" customHeight="1" x14ac:dyDescent="0.3">
      <c r="A9" s="79" t="s">
        <v>350</v>
      </c>
      <c r="B9" s="69">
        <v>506</v>
      </c>
      <c r="C9" s="93">
        <v>4.7382713700000005</v>
      </c>
      <c r="D9" s="93">
        <v>5.3485128700000004</v>
      </c>
      <c r="E9" s="69">
        <v>716</v>
      </c>
      <c r="F9" s="93">
        <v>5.4029580399999997</v>
      </c>
      <c r="G9" s="93">
        <v>5.9713730499999995</v>
      </c>
      <c r="H9" s="69">
        <v>640</v>
      </c>
      <c r="I9" s="93">
        <v>4.0444893799999999</v>
      </c>
      <c r="J9" s="93">
        <v>4.4018271599999999</v>
      </c>
    </row>
    <row r="10" spans="1:16" s="62" customFormat="1" ht="18.899999999999999" customHeight="1" x14ac:dyDescent="0.3">
      <c r="A10" s="79" t="s">
        <v>336</v>
      </c>
      <c r="B10" s="69">
        <v>563</v>
      </c>
      <c r="C10" s="93">
        <v>5.9002305599999998</v>
      </c>
      <c r="D10" s="93">
        <v>6.3268570499999992</v>
      </c>
      <c r="E10" s="69">
        <v>543</v>
      </c>
      <c r="F10" s="93">
        <v>5.5222210899999995</v>
      </c>
      <c r="G10" s="93">
        <v>5.7805521999999998</v>
      </c>
      <c r="H10" s="69">
        <v>501</v>
      </c>
      <c r="I10" s="93">
        <v>4.8787613200000006</v>
      </c>
      <c r="J10" s="93">
        <v>5.1809054200000002</v>
      </c>
    </row>
    <row r="11" spans="1:16" s="62" customFormat="1" ht="18.899999999999999" customHeight="1" x14ac:dyDescent="0.3">
      <c r="A11" s="79" t="s">
        <v>337</v>
      </c>
      <c r="B11" s="69">
        <v>238</v>
      </c>
      <c r="C11" s="93">
        <v>3.9819307300000002</v>
      </c>
      <c r="D11" s="93">
        <v>5.4554270899999997</v>
      </c>
      <c r="E11" s="69">
        <v>220</v>
      </c>
      <c r="F11" s="93">
        <v>3.8187814600000003</v>
      </c>
      <c r="G11" s="93">
        <v>4.9368059100000004</v>
      </c>
      <c r="H11" s="69">
        <v>295</v>
      </c>
      <c r="I11" s="93">
        <v>3.4849379799999998</v>
      </c>
      <c r="J11" s="93">
        <v>4.2926070900000006</v>
      </c>
    </row>
    <row r="12" spans="1:16" s="62" customFormat="1" ht="18.899999999999999" customHeight="1" x14ac:dyDescent="0.3">
      <c r="A12" s="79" t="s">
        <v>210</v>
      </c>
      <c r="B12" s="69">
        <v>304</v>
      </c>
      <c r="C12" s="93">
        <v>7.1194379399999992</v>
      </c>
      <c r="D12" s="93">
        <v>7.6194380500000003</v>
      </c>
      <c r="E12" s="69">
        <v>262</v>
      </c>
      <c r="F12" s="93">
        <v>5.9450873600000005</v>
      </c>
      <c r="G12" s="93">
        <v>6.21584146</v>
      </c>
      <c r="H12" s="69">
        <v>236</v>
      </c>
      <c r="I12" s="93">
        <v>5.2561247199999999</v>
      </c>
      <c r="J12" s="93">
        <v>5.2661253499999994</v>
      </c>
    </row>
    <row r="13" spans="1:16" s="62" customFormat="1" ht="18.899999999999999" customHeight="1" x14ac:dyDescent="0.3">
      <c r="A13" s="79" t="s">
        <v>338</v>
      </c>
      <c r="B13" s="69">
        <v>691</v>
      </c>
      <c r="C13" s="93">
        <v>7.6624528700000001</v>
      </c>
      <c r="D13" s="93">
        <v>7.6656687799999998</v>
      </c>
      <c r="E13" s="69">
        <v>675</v>
      </c>
      <c r="F13" s="93">
        <v>6.5559440600000007</v>
      </c>
      <c r="G13" s="93">
        <v>6.2836893500000004</v>
      </c>
      <c r="H13" s="69">
        <v>627</v>
      </c>
      <c r="I13" s="93">
        <v>5.4573940299999997</v>
      </c>
      <c r="J13" s="93">
        <v>5.2675390499999999</v>
      </c>
    </row>
    <row r="14" spans="1:16" s="62" customFormat="1" ht="18.899999999999999" customHeight="1" x14ac:dyDescent="0.3">
      <c r="A14" s="79" t="s">
        <v>351</v>
      </c>
      <c r="B14" s="69">
        <v>624</v>
      </c>
      <c r="C14" s="93">
        <v>6.1471776199999999</v>
      </c>
      <c r="D14" s="93">
        <v>6.3436954200000004</v>
      </c>
      <c r="E14" s="69">
        <v>692</v>
      </c>
      <c r="F14" s="93">
        <v>5.0897322699999998</v>
      </c>
      <c r="G14" s="93">
        <v>5.4728969699999999</v>
      </c>
      <c r="H14" s="69">
        <v>707</v>
      </c>
      <c r="I14" s="93">
        <v>4.89680011</v>
      </c>
      <c r="J14" s="93">
        <v>5.1294195600000005</v>
      </c>
    </row>
    <row r="15" spans="1:16" s="62" customFormat="1" ht="18.899999999999999" customHeight="1" x14ac:dyDescent="0.3">
      <c r="A15" s="79" t="s">
        <v>339</v>
      </c>
      <c r="B15" s="69">
        <v>1276</v>
      </c>
      <c r="C15" s="93">
        <v>6.1443636499999998</v>
      </c>
      <c r="D15" s="93">
        <v>6.6904576800000006</v>
      </c>
      <c r="E15" s="69">
        <v>1248</v>
      </c>
      <c r="F15" s="93">
        <v>5.8779201199999997</v>
      </c>
      <c r="G15" s="93">
        <v>5.9097526199999999</v>
      </c>
      <c r="H15" s="69">
        <v>1129</v>
      </c>
      <c r="I15" s="93">
        <v>4.8330479500000001</v>
      </c>
      <c r="J15" s="93">
        <v>4.8500559599999997</v>
      </c>
    </row>
    <row r="16" spans="1:16" s="62" customFormat="1" ht="18.899999999999999" customHeight="1" x14ac:dyDescent="0.3">
      <c r="A16" s="79" t="s">
        <v>352</v>
      </c>
      <c r="B16" s="69">
        <v>294</v>
      </c>
      <c r="C16" s="93">
        <v>6.9454287700000004</v>
      </c>
      <c r="D16" s="93">
        <v>7.0340501599999996</v>
      </c>
      <c r="E16" s="69">
        <v>246</v>
      </c>
      <c r="F16" s="93">
        <v>5.5392929500000001</v>
      </c>
      <c r="G16" s="93">
        <v>5.5527346599999996</v>
      </c>
      <c r="H16" s="69">
        <v>223</v>
      </c>
      <c r="I16" s="93">
        <v>4.7436715600000001</v>
      </c>
      <c r="J16" s="93">
        <v>4.5945805599999998</v>
      </c>
    </row>
    <row r="17" spans="1:16" s="62" customFormat="1" ht="18.899999999999999" customHeight="1" x14ac:dyDescent="0.3">
      <c r="A17" s="79" t="s">
        <v>340</v>
      </c>
      <c r="B17" s="69">
        <v>184</v>
      </c>
      <c r="C17" s="93">
        <v>6.5949820800000003</v>
      </c>
      <c r="D17" s="93">
        <v>6.6922495100000008</v>
      </c>
      <c r="E17" s="69">
        <v>185</v>
      </c>
      <c r="F17" s="93">
        <v>6.49806814</v>
      </c>
      <c r="G17" s="93">
        <v>6.5386681200000005</v>
      </c>
      <c r="H17" s="69">
        <v>145</v>
      </c>
      <c r="I17" s="93">
        <v>5.0225147200000002</v>
      </c>
      <c r="J17" s="93">
        <v>5.0025302200000006</v>
      </c>
    </row>
    <row r="18" spans="1:16" s="62" customFormat="1" ht="18.899999999999999" customHeight="1" x14ac:dyDescent="0.3">
      <c r="A18" s="79" t="s">
        <v>341</v>
      </c>
      <c r="B18" s="69">
        <v>428</v>
      </c>
      <c r="C18" s="93">
        <v>7.5391932400000004</v>
      </c>
      <c r="D18" s="93">
        <v>6.8266553800000001</v>
      </c>
      <c r="E18" s="69">
        <v>437</v>
      </c>
      <c r="F18" s="93">
        <v>7.5241046800000007</v>
      </c>
      <c r="G18" s="93">
        <v>6.6483966399999996</v>
      </c>
      <c r="H18" s="69">
        <v>344</v>
      </c>
      <c r="I18" s="93">
        <v>5.7824844500000001</v>
      </c>
      <c r="J18" s="93">
        <v>4.9932026499999997</v>
      </c>
    </row>
    <row r="19" spans="1:16" s="62" customFormat="1" ht="18.899999999999999" customHeight="1" x14ac:dyDescent="0.3">
      <c r="A19" s="79" t="s">
        <v>342</v>
      </c>
      <c r="B19" s="69">
        <v>292</v>
      </c>
      <c r="C19" s="93">
        <v>7.5432704700000004</v>
      </c>
      <c r="D19" s="93">
        <v>6.8850633499999994</v>
      </c>
      <c r="E19" s="69">
        <v>321</v>
      </c>
      <c r="F19" s="93">
        <v>7.8947368399999993</v>
      </c>
      <c r="G19" s="93">
        <v>7.2057566500000005</v>
      </c>
      <c r="H19" s="69">
        <v>231</v>
      </c>
      <c r="I19" s="93">
        <v>5.2884615400000001</v>
      </c>
      <c r="J19" s="93">
        <v>4.4340485699999999</v>
      </c>
    </row>
    <row r="20" spans="1:16" s="62" customFormat="1" ht="18.899999999999999" customHeight="1" x14ac:dyDescent="0.3">
      <c r="A20" s="79" t="s">
        <v>343</v>
      </c>
      <c r="B20" s="69">
        <v>275</v>
      </c>
      <c r="C20" s="93">
        <v>5.4978008799999998</v>
      </c>
      <c r="D20" s="93">
        <v>5.54090243</v>
      </c>
      <c r="E20" s="69">
        <v>280</v>
      </c>
      <c r="F20" s="93">
        <v>5.4064491200000004</v>
      </c>
      <c r="G20" s="93">
        <v>5.4403865699999994</v>
      </c>
      <c r="H20" s="69">
        <v>264</v>
      </c>
      <c r="I20" s="93">
        <v>4.5493710099999998</v>
      </c>
      <c r="J20" s="93">
        <v>4.5782206700000003</v>
      </c>
    </row>
    <row r="21" spans="1:16" s="62" customFormat="1" ht="18.899999999999999" customHeight="1" x14ac:dyDescent="0.3">
      <c r="A21" s="79" t="s">
        <v>344</v>
      </c>
      <c r="B21" s="69">
        <v>360</v>
      </c>
      <c r="C21" s="93">
        <v>7.8006500500000007</v>
      </c>
      <c r="D21" s="93">
        <v>8.1561884599999992</v>
      </c>
      <c r="E21" s="69">
        <v>287</v>
      </c>
      <c r="F21" s="93">
        <v>6.3579973400000007</v>
      </c>
      <c r="G21" s="93">
        <v>6.5085370300000003</v>
      </c>
      <c r="H21" s="69">
        <v>264</v>
      </c>
      <c r="I21" s="93">
        <v>5.63861598</v>
      </c>
      <c r="J21" s="93">
        <v>5.6214779200000002</v>
      </c>
    </row>
    <row r="22" spans="1:16" s="62" customFormat="1" ht="18.899999999999999" customHeight="1" x14ac:dyDescent="0.3">
      <c r="A22" s="79" t="s">
        <v>353</v>
      </c>
      <c r="B22" s="69">
        <v>804</v>
      </c>
      <c r="C22" s="93">
        <v>10.129771949999999</v>
      </c>
      <c r="D22" s="93">
        <v>10.023145379999999</v>
      </c>
      <c r="E22" s="69">
        <v>592</v>
      </c>
      <c r="F22" s="93">
        <v>7.3267326699999993</v>
      </c>
      <c r="G22" s="93">
        <v>6.8469167600000009</v>
      </c>
      <c r="H22" s="69">
        <v>506</v>
      </c>
      <c r="I22" s="93">
        <v>5.7914615999999999</v>
      </c>
      <c r="J22" s="93">
        <v>5.3748046499999997</v>
      </c>
    </row>
    <row r="23" spans="1:16" s="62" customFormat="1" ht="18.899999999999999" customHeight="1" x14ac:dyDescent="0.3">
      <c r="A23" s="79" t="s">
        <v>345</v>
      </c>
      <c r="B23" s="69">
        <v>949</v>
      </c>
      <c r="C23" s="93">
        <v>6.4212734300000003</v>
      </c>
      <c r="D23" s="93">
        <v>7.1095017699999996</v>
      </c>
      <c r="E23" s="69">
        <v>1008</v>
      </c>
      <c r="F23" s="93">
        <v>5.8482246500000006</v>
      </c>
      <c r="G23" s="93">
        <v>6.2759645000000006</v>
      </c>
      <c r="H23" s="69">
        <v>870</v>
      </c>
      <c r="I23" s="93">
        <v>5.2180171499999997</v>
      </c>
      <c r="J23" s="93">
        <v>5.2472960500000001</v>
      </c>
    </row>
    <row r="24" spans="1:16" s="62" customFormat="1" ht="18.899999999999999" customHeight="1" x14ac:dyDescent="0.3">
      <c r="A24" s="79" t="s">
        <v>346</v>
      </c>
      <c r="B24" s="69">
        <v>537</v>
      </c>
      <c r="C24" s="93">
        <v>7.3977131800000002</v>
      </c>
      <c r="D24" s="93">
        <v>8.5106566899999994</v>
      </c>
      <c r="E24" s="69">
        <v>517</v>
      </c>
      <c r="F24" s="93">
        <v>6.8850712499999993</v>
      </c>
      <c r="G24" s="93">
        <v>7.8883128100000004</v>
      </c>
      <c r="H24" s="69">
        <v>442</v>
      </c>
      <c r="I24" s="93">
        <v>5.5716626700000003</v>
      </c>
      <c r="J24" s="93">
        <v>6.0482009300000001</v>
      </c>
    </row>
    <row r="25" spans="1:16" s="62" customFormat="1" ht="18.899999999999999" customHeight="1" x14ac:dyDescent="0.3">
      <c r="A25" s="79" t="s">
        <v>347</v>
      </c>
      <c r="B25" s="69">
        <v>1165</v>
      </c>
      <c r="C25" s="93">
        <v>7.8372014800000001</v>
      </c>
      <c r="D25" s="93">
        <v>7.9623056400000003</v>
      </c>
      <c r="E25" s="69">
        <v>1169</v>
      </c>
      <c r="F25" s="93">
        <v>7.5085104999999999</v>
      </c>
      <c r="G25" s="93">
        <v>7.2421873299999993</v>
      </c>
      <c r="H25" s="69">
        <v>957</v>
      </c>
      <c r="I25" s="93">
        <v>6.0374739799999997</v>
      </c>
      <c r="J25" s="93">
        <v>5.7943554199999996</v>
      </c>
    </row>
    <row r="26" spans="1:16" s="62" customFormat="1" ht="18.899999999999999" customHeight="1" x14ac:dyDescent="0.3">
      <c r="A26" s="79" t="s">
        <v>348</v>
      </c>
      <c r="B26" s="69">
        <v>571</v>
      </c>
      <c r="C26" s="93">
        <v>9.2245557399999996</v>
      </c>
      <c r="D26" s="93">
        <v>10.4487413</v>
      </c>
      <c r="E26" s="69">
        <v>524</v>
      </c>
      <c r="F26" s="93">
        <v>8.4041700100000014</v>
      </c>
      <c r="G26" s="93">
        <v>9.5352041199999995</v>
      </c>
      <c r="H26" s="69">
        <v>456</v>
      </c>
      <c r="I26" s="93">
        <v>6.9512195099999996</v>
      </c>
      <c r="J26" s="93">
        <v>7.8002191100000005</v>
      </c>
    </row>
    <row r="27" spans="1:16" s="62" customFormat="1" ht="18.899999999999999" customHeight="1" x14ac:dyDescent="0.3">
      <c r="A27" s="80" t="s">
        <v>174</v>
      </c>
      <c r="B27" s="81">
        <v>11877</v>
      </c>
      <c r="C27" s="94">
        <v>6.4251053499999999</v>
      </c>
      <c r="D27" s="94">
        <v>7.4435372099999997</v>
      </c>
      <c r="E27" s="81">
        <v>11914</v>
      </c>
      <c r="F27" s="94">
        <v>5.8880218200000005</v>
      </c>
      <c r="G27" s="94">
        <v>6.5926192199999996</v>
      </c>
      <c r="H27" s="81">
        <v>10873</v>
      </c>
      <c r="I27" s="94">
        <v>4.8782129200000002</v>
      </c>
      <c r="J27" s="94">
        <v>5.4638890199999999</v>
      </c>
    </row>
    <row r="28" spans="1:16" ht="18.899999999999999" customHeight="1" x14ac:dyDescent="0.25">
      <c r="A28" s="82" t="s">
        <v>29</v>
      </c>
      <c r="B28" s="83">
        <v>80483</v>
      </c>
      <c r="C28" s="97">
        <v>6.2758641700000002</v>
      </c>
      <c r="D28" s="97">
        <v>6.706141810000001</v>
      </c>
      <c r="E28" s="83">
        <v>82655</v>
      </c>
      <c r="F28" s="97">
        <v>6.0427919299999999</v>
      </c>
      <c r="G28" s="97">
        <v>6.2718252399999992</v>
      </c>
      <c r="H28" s="83">
        <v>75836</v>
      </c>
      <c r="I28" s="97">
        <v>5.2754707600000001</v>
      </c>
      <c r="J28" s="97">
        <v>5.2754707600000001</v>
      </c>
      <c r="K28" s="84"/>
      <c r="L28" s="84"/>
    </row>
    <row r="29" spans="1:16" ht="18.899999999999999" customHeight="1" x14ac:dyDescent="0.25">
      <c r="A29" s="72" t="s">
        <v>429</v>
      </c>
    </row>
    <row r="30" spans="1:16" s="66" customFormat="1" ht="18.899999999999999" customHeight="1" x14ac:dyDescent="0.3">
      <c r="A30" s="62"/>
      <c r="B30" s="75"/>
      <c r="C30" s="75"/>
      <c r="D30" s="75"/>
      <c r="E30" s="75"/>
      <c r="F30" s="75"/>
      <c r="G30" s="75"/>
      <c r="H30" s="75"/>
      <c r="I30" s="75"/>
      <c r="J30" s="75"/>
      <c r="O30" s="60"/>
      <c r="P30" s="60"/>
    </row>
    <row r="31" spans="1:16" ht="15.6" x14ac:dyDescent="0.3">
      <c r="A31" s="117" t="s">
        <v>464</v>
      </c>
    </row>
    <row r="32" spans="1:16" x14ac:dyDescent="0.25">
      <c r="B32" s="74"/>
      <c r="H32" s="74"/>
    </row>
    <row r="33" s="74" customFormat="1" x14ac:dyDescent="0.25"/>
    <row r="34" s="74" customFormat="1" x14ac:dyDescent="0.25"/>
    <row r="35" s="74" customFormat="1" x14ac:dyDescent="0.25"/>
    <row r="36" s="74" customFormat="1" x14ac:dyDescent="0.25"/>
    <row r="37" s="74" customFormat="1" x14ac:dyDescent="0.25"/>
    <row r="38" s="74" customFormat="1" x14ac:dyDescent="0.25"/>
    <row r="39" s="74" customFormat="1" x14ac:dyDescent="0.25"/>
    <row r="40" s="74" customFormat="1" x14ac:dyDescent="0.25"/>
    <row r="41" s="74" customFormat="1" x14ac:dyDescent="0.25"/>
    <row r="42" s="74" customFormat="1" x14ac:dyDescent="0.25"/>
    <row r="43" s="74" customFormat="1" x14ac:dyDescent="0.25"/>
    <row r="44" s="74" customFormat="1" x14ac:dyDescent="0.25"/>
    <row r="45" s="74" customFormat="1" x14ac:dyDescent="0.25"/>
    <row r="46" s="74" customFormat="1" x14ac:dyDescent="0.25"/>
    <row r="47" s="74" customFormat="1" x14ac:dyDescent="0.25"/>
    <row r="48" s="74" customFormat="1" x14ac:dyDescent="0.25"/>
    <row r="49" spans="1:10" x14ac:dyDescent="0.25">
      <c r="B49" s="74"/>
      <c r="H49" s="74"/>
    </row>
    <row r="50" spans="1:10" x14ac:dyDescent="0.25">
      <c r="B50" s="74"/>
      <c r="H50" s="74"/>
    </row>
    <row r="51" spans="1:10" x14ac:dyDescent="0.25">
      <c r="A51" s="62"/>
      <c r="B51" s="62"/>
      <c r="C51" s="62"/>
      <c r="D51" s="62"/>
      <c r="F51" s="62"/>
      <c r="G51" s="62"/>
      <c r="H51" s="62"/>
      <c r="I51" s="62"/>
      <c r="J51" s="62"/>
    </row>
    <row r="52" spans="1:10" x14ac:dyDescent="0.25">
      <c r="B52" s="74"/>
      <c r="H52" s="74"/>
    </row>
    <row r="53" spans="1:10" x14ac:dyDescent="0.25">
      <c r="B53" s="74"/>
      <c r="H53"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6" t="s">
        <v>445</v>
      </c>
      <c r="B1" s="61"/>
      <c r="C1" s="61"/>
      <c r="D1" s="61"/>
      <c r="E1" s="61"/>
      <c r="F1" s="61"/>
      <c r="G1" s="61"/>
      <c r="H1" s="61"/>
      <c r="I1" s="61"/>
      <c r="J1" s="61"/>
    </row>
    <row r="2" spans="1:16" s="62" customFormat="1" ht="18.899999999999999" customHeight="1" x14ac:dyDescent="0.3">
      <c r="A2" s="1" t="s">
        <v>437</v>
      </c>
      <c r="B2" s="63"/>
      <c r="C2" s="63"/>
      <c r="D2" s="63"/>
      <c r="E2" s="63"/>
      <c r="F2" s="63"/>
      <c r="G2" s="63"/>
      <c r="H2" s="63"/>
      <c r="I2" s="63"/>
      <c r="J2" s="63"/>
    </row>
    <row r="3" spans="1:16" s="66" customFormat="1" ht="54" customHeight="1" x14ac:dyDescent="0.3">
      <c r="A3" s="99" t="s">
        <v>451</v>
      </c>
      <c r="B3" s="64" t="s">
        <v>454</v>
      </c>
      <c r="C3" s="64" t="s">
        <v>457</v>
      </c>
      <c r="D3" s="64" t="s">
        <v>458</v>
      </c>
      <c r="E3" s="64" t="s">
        <v>455</v>
      </c>
      <c r="F3" s="64" t="s">
        <v>459</v>
      </c>
      <c r="G3" s="64" t="s">
        <v>460</v>
      </c>
      <c r="H3" s="64" t="s">
        <v>456</v>
      </c>
      <c r="I3" s="64" t="s">
        <v>461</v>
      </c>
      <c r="J3" s="65" t="s">
        <v>462</v>
      </c>
      <c r="O3" s="67"/>
      <c r="P3" s="67"/>
    </row>
    <row r="4" spans="1:16" s="62" customFormat="1" ht="18.899999999999999" customHeight="1" x14ac:dyDescent="0.3">
      <c r="A4" s="79" t="s">
        <v>355</v>
      </c>
      <c r="B4" s="69">
        <v>659</v>
      </c>
      <c r="C4" s="93">
        <v>4.8559428200000001</v>
      </c>
      <c r="D4" s="93">
        <v>5.2639029300000004</v>
      </c>
      <c r="E4" s="69">
        <v>696</v>
      </c>
      <c r="F4" s="93">
        <v>4.72473016</v>
      </c>
      <c r="G4" s="93">
        <v>5.1435693200000001</v>
      </c>
      <c r="H4" s="69">
        <v>713</v>
      </c>
      <c r="I4" s="93">
        <v>4.2761185099999999</v>
      </c>
      <c r="J4" s="93">
        <v>4.2571643999999997</v>
      </c>
    </row>
    <row r="5" spans="1:16" s="62" customFormat="1" ht="18.899999999999999" customHeight="1" x14ac:dyDescent="0.3">
      <c r="A5" s="79" t="s">
        <v>363</v>
      </c>
      <c r="B5" s="69">
        <v>548</v>
      </c>
      <c r="C5" s="93">
        <v>6.9113381299999999</v>
      </c>
      <c r="D5" s="93">
        <v>5.8938518799999997</v>
      </c>
      <c r="E5" s="69">
        <v>589</v>
      </c>
      <c r="F5" s="93">
        <v>7.3671044399999994</v>
      </c>
      <c r="G5" s="93">
        <v>6.2133980900000001</v>
      </c>
      <c r="H5" s="69">
        <v>475</v>
      </c>
      <c r="I5" s="93">
        <v>5.8075559399999994</v>
      </c>
      <c r="J5" s="93">
        <v>4.5941322099999997</v>
      </c>
    </row>
    <row r="6" spans="1:16" s="62" customFormat="1" ht="18.899999999999999" customHeight="1" x14ac:dyDescent="0.3">
      <c r="A6" s="79" t="s">
        <v>356</v>
      </c>
      <c r="B6" s="69">
        <v>475</v>
      </c>
      <c r="C6" s="93">
        <v>5.8160891399999999</v>
      </c>
      <c r="D6" s="93">
        <v>5.9342819900000006</v>
      </c>
      <c r="E6" s="69">
        <v>455</v>
      </c>
      <c r="F6" s="93">
        <v>5.1893248199999995</v>
      </c>
      <c r="G6" s="93">
        <v>5.1726992899999997</v>
      </c>
      <c r="H6" s="69">
        <v>511</v>
      </c>
      <c r="I6" s="93">
        <v>5.5124056100000001</v>
      </c>
      <c r="J6" s="93">
        <v>5.3160289499999998</v>
      </c>
    </row>
    <row r="7" spans="1:16" s="62" customFormat="1" ht="18.899999999999999" customHeight="1" x14ac:dyDescent="0.3">
      <c r="A7" s="79" t="s">
        <v>364</v>
      </c>
      <c r="B7" s="69">
        <v>793</v>
      </c>
      <c r="C7" s="93">
        <v>4.8130614199999995</v>
      </c>
      <c r="D7" s="93">
        <v>5.1770923</v>
      </c>
      <c r="E7" s="69">
        <v>894</v>
      </c>
      <c r="F7" s="93">
        <v>5.3376320999999995</v>
      </c>
      <c r="G7" s="93">
        <v>5.1705966200000004</v>
      </c>
      <c r="H7" s="69">
        <v>807</v>
      </c>
      <c r="I7" s="93">
        <v>4.6397976200000004</v>
      </c>
      <c r="J7" s="93">
        <v>4.4110275799999998</v>
      </c>
    </row>
    <row r="8" spans="1:16" s="62" customFormat="1" ht="18.899999999999999" customHeight="1" x14ac:dyDescent="0.3">
      <c r="A8" s="79" t="s">
        <v>365</v>
      </c>
      <c r="B8" s="69">
        <v>346</v>
      </c>
      <c r="C8" s="93">
        <v>7.0196794500000008</v>
      </c>
      <c r="D8" s="93">
        <v>7.0863041399999993</v>
      </c>
      <c r="E8" s="69">
        <v>313</v>
      </c>
      <c r="F8" s="93">
        <v>6.2177195100000002</v>
      </c>
      <c r="G8" s="93">
        <v>6.31850734</v>
      </c>
      <c r="H8" s="69">
        <v>291</v>
      </c>
      <c r="I8" s="93">
        <v>5.4761008699999998</v>
      </c>
      <c r="J8" s="93">
        <v>5.5654410799999994</v>
      </c>
    </row>
    <row r="9" spans="1:16" s="62" customFormat="1" ht="18.899999999999999" customHeight="1" x14ac:dyDescent="0.3">
      <c r="A9" s="79" t="s">
        <v>366</v>
      </c>
      <c r="B9" s="69">
        <v>1128</v>
      </c>
      <c r="C9" s="93">
        <v>6.0674519900000004</v>
      </c>
      <c r="D9" s="93">
        <v>6.3201696200000006</v>
      </c>
      <c r="E9" s="69">
        <v>1027</v>
      </c>
      <c r="F9" s="93">
        <v>5.3601252600000002</v>
      </c>
      <c r="G9" s="93">
        <v>5.2214329199999998</v>
      </c>
      <c r="H9" s="69">
        <v>972</v>
      </c>
      <c r="I9" s="93">
        <v>4.8641345099999995</v>
      </c>
      <c r="J9" s="93">
        <v>4.6485231899999997</v>
      </c>
    </row>
    <row r="10" spans="1:16" s="62" customFormat="1" ht="18.899999999999999" customHeight="1" x14ac:dyDescent="0.3">
      <c r="A10" s="79" t="s">
        <v>357</v>
      </c>
      <c r="B10" s="69">
        <v>236</v>
      </c>
      <c r="C10" s="93">
        <v>6.7505720800000004</v>
      </c>
      <c r="D10" s="93">
        <v>6.8584944300000004</v>
      </c>
      <c r="E10" s="69">
        <v>246</v>
      </c>
      <c r="F10" s="93">
        <v>7.0386266099999997</v>
      </c>
      <c r="G10" s="93">
        <v>7.1037138599999992</v>
      </c>
      <c r="H10" s="69">
        <v>218</v>
      </c>
      <c r="I10" s="93">
        <v>6.1669024000000006</v>
      </c>
      <c r="J10" s="93">
        <v>5.9508190599999997</v>
      </c>
    </row>
    <row r="11" spans="1:16" s="62" customFormat="1" ht="18.899999999999999" customHeight="1" x14ac:dyDescent="0.3">
      <c r="A11" s="79" t="s">
        <v>358</v>
      </c>
      <c r="B11" s="69">
        <v>447</v>
      </c>
      <c r="C11" s="93">
        <v>7.6033339000000009</v>
      </c>
      <c r="D11" s="93">
        <v>5.8381415700000003</v>
      </c>
      <c r="E11" s="69">
        <v>477</v>
      </c>
      <c r="F11" s="93">
        <v>7.9460269900000009</v>
      </c>
      <c r="G11" s="93">
        <v>6.4200885000000003</v>
      </c>
      <c r="H11" s="69">
        <v>431</v>
      </c>
      <c r="I11" s="93">
        <v>6.8325935300000005</v>
      </c>
      <c r="J11" s="93">
        <v>5.4064001600000005</v>
      </c>
    </row>
    <row r="12" spans="1:16" s="62" customFormat="1" ht="18.899999999999999" customHeight="1" x14ac:dyDescent="0.3">
      <c r="A12" s="79" t="s">
        <v>359</v>
      </c>
      <c r="B12" s="69">
        <v>541</v>
      </c>
      <c r="C12" s="93">
        <v>6.2543352600000004</v>
      </c>
      <c r="D12" s="93">
        <v>6.0357981400000007</v>
      </c>
      <c r="E12" s="69">
        <v>578</v>
      </c>
      <c r="F12" s="93">
        <v>6.0970464099999999</v>
      </c>
      <c r="G12" s="93">
        <v>5.9459237199999997</v>
      </c>
      <c r="H12" s="69">
        <v>527</v>
      </c>
      <c r="I12" s="93">
        <v>5.1783433199999997</v>
      </c>
      <c r="J12" s="93">
        <v>4.7725358299999998</v>
      </c>
    </row>
    <row r="13" spans="1:16" s="62" customFormat="1" ht="18.899999999999999" customHeight="1" x14ac:dyDescent="0.3">
      <c r="A13" s="79" t="s">
        <v>360</v>
      </c>
      <c r="B13" s="69">
        <v>332</v>
      </c>
      <c r="C13" s="93">
        <v>7.9846079799999998</v>
      </c>
      <c r="D13" s="93">
        <v>7.5038261300000002</v>
      </c>
      <c r="E13" s="69">
        <v>270</v>
      </c>
      <c r="F13" s="93">
        <v>6.5486296400000006</v>
      </c>
      <c r="G13" s="93">
        <v>5.9042361199999993</v>
      </c>
      <c r="H13" s="69">
        <v>268</v>
      </c>
      <c r="I13" s="93">
        <v>6.2719400900000002</v>
      </c>
      <c r="J13" s="93">
        <v>5.1944752100000002</v>
      </c>
    </row>
    <row r="14" spans="1:16" s="62" customFormat="1" ht="18.899999999999999" customHeight="1" x14ac:dyDescent="0.3">
      <c r="A14" s="79" t="s">
        <v>367</v>
      </c>
      <c r="B14" s="69">
        <v>592</v>
      </c>
      <c r="C14" s="93">
        <v>9.0895132800000003</v>
      </c>
      <c r="D14" s="93">
        <v>11.05087638</v>
      </c>
      <c r="E14" s="69">
        <v>646</v>
      </c>
      <c r="F14" s="93">
        <v>9.139784950000001</v>
      </c>
      <c r="G14" s="93">
        <v>9.956077800000001</v>
      </c>
      <c r="H14" s="69">
        <v>629</v>
      </c>
      <c r="I14" s="93">
        <v>8.4045964699999995</v>
      </c>
      <c r="J14" s="93">
        <v>9.0814475699999999</v>
      </c>
    </row>
    <row r="15" spans="1:16" s="62" customFormat="1" ht="18.899999999999999" customHeight="1" x14ac:dyDescent="0.3">
      <c r="A15" s="79" t="s">
        <v>361</v>
      </c>
      <c r="B15" s="69">
        <v>681</v>
      </c>
      <c r="C15" s="93">
        <v>6.9667519200000001</v>
      </c>
      <c r="D15" s="93">
        <v>6.4824440799999996</v>
      </c>
      <c r="E15" s="69">
        <v>811</v>
      </c>
      <c r="F15" s="93">
        <v>7.8281853299999993</v>
      </c>
      <c r="G15" s="93">
        <v>7.05229807</v>
      </c>
      <c r="H15" s="69">
        <v>745</v>
      </c>
      <c r="I15" s="93">
        <v>7.0763677799999991</v>
      </c>
      <c r="J15" s="93">
        <v>5.8449023799999997</v>
      </c>
    </row>
    <row r="16" spans="1:16" s="62" customFormat="1" ht="18.899999999999999" customHeight="1" x14ac:dyDescent="0.3">
      <c r="A16" s="79" t="s">
        <v>368</v>
      </c>
      <c r="B16" s="69">
        <v>676</v>
      </c>
      <c r="C16" s="93">
        <v>9.9251211300000008</v>
      </c>
      <c r="D16" s="93">
        <v>10.70685332</v>
      </c>
      <c r="E16" s="69">
        <v>583</v>
      </c>
      <c r="F16" s="93">
        <v>9.1522762999999987</v>
      </c>
      <c r="G16" s="93">
        <v>9.33672608</v>
      </c>
      <c r="H16" s="69">
        <v>603</v>
      </c>
      <c r="I16" s="93">
        <v>8.0325030000000002</v>
      </c>
      <c r="J16" s="93">
        <v>8.4113844899999997</v>
      </c>
    </row>
    <row r="17" spans="1:16" s="62" customFormat="1" ht="18.899999999999999" customHeight="1" x14ac:dyDescent="0.3">
      <c r="A17" s="79" t="s">
        <v>369</v>
      </c>
      <c r="B17" s="69">
        <v>444</v>
      </c>
      <c r="C17" s="93">
        <v>7.1440064400000001</v>
      </c>
      <c r="D17" s="93">
        <v>8.1766389000000004</v>
      </c>
      <c r="E17" s="69">
        <v>454</v>
      </c>
      <c r="F17" s="93">
        <v>7.3641524700000005</v>
      </c>
      <c r="G17" s="93">
        <v>8.244201519999999</v>
      </c>
      <c r="H17" s="69">
        <v>428</v>
      </c>
      <c r="I17" s="93">
        <v>7.01294445</v>
      </c>
      <c r="J17" s="93">
        <v>7.6755021199999991</v>
      </c>
    </row>
    <row r="18" spans="1:16" s="62" customFormat="1" ht="18.899999999999999" customHeight="1" x14ac:dyDescent="0.3">
      <c r="A18" s="79" t="s">
        <v>362</v>
      </c>
      <c r="B18" s="69">
        <v>322</v>
      </c>
      <c r="C18" s="93">
        <v>9.2502154599999997</v>
      </c>
      <c r="D18" s="93">
        <v>13.055817899999999</v>
      </c>
      <c r="E18" s="69">
        <v>343</v>
      </c>
      <c r="F18" s="93">
        <v>9.3384154600000002</v>
      </c>
      <c r="G18" s="93">
        <v>12.931153889999999</v>
      </c>
      <c r="H18" s="69">
        <v>329</v>
      </c>
      <c r="I18" s="93">
        <v>8.433734939999999</v>
      </c>
      <c r="J18" s="93">
        <v>11.212018090000001</v>
      </c>
    </row>
    <row r="19" spans="1:16" s="62" customFormat="1" ht="18.899999999999999" customHeight="1" x14ac:dyDescent="0.3">
      <c r="A19" s="80" t="s">
        <v>49</v>
      </c>
      <c r="B19" s="81">
        <v>8220</v>
      </c>
      <c r="C19" s="94">
        <v>6.5949406700000006</v>
      </c>
      <c r="D19" s="94">
        <v>7.1228365700000005</v>
      </c>
      <c r="E19" s="81">
        <v>8382</v>
      </c>
      <c r="F19" s="94">
        <v>6.4889219200000001</v>
      </c>
      <c r="G19" s="94">
        <v>6.7187029200000001</v>
      </c>
      <c r="H19" s="81">
        <v>7947</v>
      </c>
      <c r="I19" s="94">
        <v>5.8164811299999997</v>
      </c>
      <c r="J19" s="94">
        <v>5.9542475499999998</v>
      </c>
    </row>
    <row r="20" spans="1:16" ht="18.899999999999999" customHeight="1" x14ac:dyDescent="0.25">
      <c r="A20" s="82" t="s">
        <v>29</v>
      </c>
      <c r="B20" s="83">
        <v>80483</v>
      </c>
      <c r="C20" s="97">
        <v>6.2758641700000002</v>
      </c>
      <c r="D20" s="97">
        <v>6.706141810000001</v>
      </c>
      <c r="E20" s="83">
        <v>82655</v>
      </c>
      <c r="F20" s="97">
        <v>6.0427919299999999</v>
      </c>
      <c r="G20" s="97">
        <v>6.2718252399999992</v>
      </c>
      <c r="H20" s="83">
        <v>75836</v>
      </c>
      <c r="I20" s="97">
        <v>5.2754707600000001</v>
      </c>
      <c r="J20" s="97">
        <v>5.2754707600000001</v>
      </c>
      <c r="K20" s="84"/>
      <c r="L20" s="84"/>
    </row>
    <row r="21" spans="1:16" ht="18.899999999999999" customHeight="1" x14ac:dyDescent="0.25">
      <c r="A21" s="72" t="s">
        <v>429</v>
      </c>
    </row>
    <row r="22" spans="1:16" s="66" customFormat="1" ht="18.899999999999999" customHeight="1" x14ac:dyDescent="0.3">
      <c r="A22" s="62"/>
      <c r="B22" s="73"/>
      <c r="C22" s="74"/>
      <c r="D22" s="74"/>
      <c r="E22" s="74"/>
      <c r="F22" s="74"/>
      <c r="G22" s="74"/>
      <c r="H22" s="73"/>
      <c r="I22" s="74"/>
      <c r="J22" s="74"/>
      <c r="O22" s="60"/>
      <c r="P22" s="60"/>
    </row>
    <row r="23" spans="1:16" ht="15.6" x14ac:dyDescent="0.3">
      <c r="A23" s="117" t="s">
        <v>464</v>
      </c>
      <c r="B23" s="75"/>
      <c r="C23" s="75"/>
      <c r="D23" s="75"/>
      <c r="E23" s="75"/>
      <c r="F23" s="75"/>
      <c r="G23" s="75"/>
      <c r="H23" s="75"/>
      <c r="I23" s="75"/>
      <c r="J23" s="75"/>
    </row>
    <row r="25" spans="1:16" x14ac:dyDescent="0.25">
      <c r="B25" s="74"/>
      <c r="H25" s="74"/>
    </row>
    <row r="26" spans="1:16" x14ac:dyDescent="0.25">
      <c r="B26" s="74"/>
      <c r="H26" s="74"/>
    </row>
    <row r="27" spans="1:16" x14ac:dyDescent="0.25">
      <c r="B27" s="74"/>
      <c r="H27" s="74"/>
    </row>
    <row r="28" spans="1:16" x14ac:dyDescent="0.25">
      <c r="B28" s="74"/>
      <c r="H28" s="74"/>
    </row>
    <row r="29" spans="1:16" x14ac:dyDescent="0.25">
      <c r="B29" s="74"/>
      <c r="H29" s="74"/>
    </row>
    <row r="30" spans="1:16" x14ac:dyDescent="0.25">
      <c r="B30" s="74"/>
      <c r="H30" s="74"/>
    </row>
    <row r="31" spans="1:16" x14ac:dyDescent="0.25">
      <c r="B31" s="74"/>
      <c r="H31" s="74"/>
    </row>
    <row r="32" spans="1:16" x14ac:dyDescent="0.25">
      <c r="B32" s="74"/>
      <c r="H32" s="74"/>
    </row>
    <row r="33" spans="1:10" x14ac:dyDescent="0.25">
      <c r="B33" s="74"/>
      <c r="H33" s="74"/>
    </row>
    <row r="34" spans="1:10" x14ac:dyDescent="0.25">
      <c r="B34" s="74"/>
      <c r="H34" s="74"/>
    </row>
    <row r="35" spans="1:10" x14ac:dyDescent="0.25">
      <c r="B35" s="74"/>
      <c r="H35" s="74"/>
    </row>
    <row r="36" spans="1:10" x14ac:dyDescent="0.25">
      <c r="B36" s="74"/>
      <c r="H36" s="74"/>
    </row>
    <row r="37" spans="1:10" x14ac:dyDescent="0.25">
      <c r="B37" s="74"/>
      <c r="H37" s="74"/>
    </row>
    <row r="38" spans="1:10" x14ac:dyDescent="0.25">
      <c r="B38" s="74"/>
      <c r="H38" s="74"/>
    </row>
    <row r="39" spans="1:10" x14ac:dyDescent="0.25">
      <c r="B39" s="74"/>
      <c r="H39" s="74"/>
    </row>
    <row r="40" spans="1:10" x14ac:dyDescent="0.25">
      <c r="B40" s="74"/>
      <c r="H40" s="74"/>
    </row>
    <row r="41" spans="1:10" x14ac:dyDescent="0.25">
      <c r="B41" s="74"/>
      <c r="H41" s="74"/>
    </row>
    <row r="42" spans="1:10" x14ac:dyDescent="0.25">
      <c r="B42" s="74"/>
      <c r="H42" s="74"/>
    </row>
    <row r="43" spans="1:10" x14ac:dyDescent="0.25">
      <c r="B43" s="74"/>
      <c r="H43" s="74"/>
    </row>
    <row r="44" spans="1:10" x14ac:dyDescent="0.25">
      <c r="A44" s="62"/>
      <c r="B44" s="62"/>
      <c r="C44" s="62"/>
      <c r="D44" s="62"/>
      <c r="F44" s="62"/>
      <c r="G44" s="62"/>
      <c r="H44" s="62"/>
      <c r="I44" s="62"/>
      <c r="J44" s="62"/>
    </row>
    <row r="45" spans="1:10" x14ac:dyDescent="0.25">
      <c r="B45" s="74"/>
      <c r="H45" s="74"/>
    </row>
    <row r="46" spans="1:10" x14ac:dyDescent="0.25">
      <c r="B46" s="74"/>
      <c r="H46"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6" t="s">
        <v>446</v>
      </c>
      <c r="B1" s="61"/>
      <c r="C1" s="61"/>
      <c r="D1" s="61"/>
      <c r="E1" s="61"/>
      <c r="F1" s="61"/>
      <c r="G1" s="61"/>
      <c r="H1" s="61"/>
      <c r="I1" s="61"/>
      <c r="J1" s="61"/>
    </row>
    <row r="2" spans="1:16" s="62" customFormat="1" ht="18.899999999999999" customHeight="1" x14ac:dyDescent="0.3">
      <c r="A2" s="1" t="s">
        <v>437</v>
      </c>
      <c r="B2" s="63"/>
      <c r="C2" s="63"/>
      <c r="D2" s="63"/>
      <c r="E2" s="63"/>
      <c r="F2" s="63"/>
      <c r="G2" s="63"/>
      <c r="H2" s="63"/>
      <c r="I2" s="63"/>
      <c r="J2" s="63"/>
    </row>
    <row r="3" spans="1:16" s="66" customFormat="1" ht="54" customHeight="1" x14ac:dyDescent="0.3">
      <c r="A3" s="99" t="s">
        <v>451</v>
      </c>
      <c r="B3" s="64" t="s">
        <v>454</v>
      </c>
      <c r="C3" s="64" t="s">
        <v>457</v>
      </c>
      <c r="D3" s="64" t="s">
        <v>458</v>
      </c>
      <c r="E3" s="64" t="s">
        <v>455</v>
      </c>
      <c r="F3" s="64" t="s">
        <v>459</v>
      </c>
      <c r="G3" s="64" t="s">
        <v>460</v>
      </c>
      <c r="H3" s="64" t="s">
        <v>456</v>
      </c>
      <c r="I3" s="64" t="s">
        <v>461</v>
      </c>
      <c r="J3" s="65" t="s">
        <v>462</v>
      </c>
      <c r="O3" s="67"/>
      <c r="P3" s="67"/>
    </row>
    <row r="4" spans="1:16" s="62" customFormat="1" ht="18.899999999999999" customHeight="1" x14ac:dyDescent="0.3">
      <c r="A4" s="79" t="s">
        <v>385</v>
      </c>
      <c r="B4" s="69">
        <v>922</v>
      </c>
      <c r="C4" s="93">
        <v>6.0934505300000001</v>
      </c>
      <c r="D4" s="93">
        <v>6.4006818399999998</v>
      </c>
      <c r="E4" s="69">
        <v>918</v>
      </c>
      <c r="F4" s="93">
        <v>5.8049829300000004</v>
      </c>
      <c r="G4" s="93">
        <v>5.8307251200000003</v>
      </c>
      <c r="H4" s="69">
        <v>921</v>
      </c>
      <c r="I4" s="93">
        <v>5.8435378500000006</v>
      </c>
      <c r="J4" s="93">
        <v>5.7737814800000002</v>
      </c>
    </row>
    <row r="5" spans="1:16" s="62" customFormat="1" ht="18.899999999999999" customHeight="1" x14ac:dyDescent="0.3">
      <c r="A5" s="79" t="s">
        <v>370</v>
      </c>
      <c r="B5" s="69">
        <v>1238</v>
      </c>
      <c r="C5" s="93">
        <v>8.0761954500000002</v>
      </c>
      <c r="D5" s="93">
        <v>7.7569005899999999</v>
      </c>
      <c r="E5" s="69">
        <v>1155</v>
      </c>
      <c r="F5" s="93">
        <v>7.4931880099999999</v>
      </c>
      <c r="G5" s="93">
        <v>7.0118318200000003</v>
      </c>
      <c r="H5" s="69">
        <v>943</v>
      </c>
      <c r="I5" s="93">
        <v>6.0324974400000002</v>
      </c>
      <c r="J5" s="93">
        <v>5.4859057799999995</v>
      </c>
    </row>
    <row r="6" spans="1:16" s="62" customFormat="1" ht="18.899999999999999" customHeight="1" x14ac:dyDescent="0.3">
      <c r="A6" s="79" t="s">
        <v>403</v>
      </c>
      <c r="B6" s="69">
        <v>683</v>
      </c>
      <c r="C6" s="93">
        <v>6.9679657199999996</v>
      </c>
      <c r="D6" s="93">
        <v>7.1691996399999995</v>
      </c>
      <c r="E6" s="69">
        <v>660</v>
      </c>
      <c r="F6" s="93">
        <v>5.8944360100000006</v>
      </c>
      <c r="G6" s="93">
        <v>6.1659310100000004</v>
      </c>
      <c r="H6" s="69">
        <v>688</v>
      </c>
      <c r="I6" s="93">
        <v>5.20699311</v>
      </c>
      <c r="J6" s="93">
        <v>5.2592214300000002</v>
      </c>
    </row>
    <row r="7" spans="1:16" s="62" customFormat="1" ht="18.899999999999999" customHeight="1" x14ac:dyDescent="0.3">
      <c r="A7" s="79" t="s">
        <v>371</v>
      </c>
      <c r="B7" s="69">
        <v>853</v>
      </c>
      <c r="C7" s="93">
        <v>7.4536875200000008</v>
      </c>
      <c r="D7" s="93">
        <v>7.3408236099999993</v>
      </c>
      <c r="E7" s="69">
        <v>821</v>
      </c>
      <c r="F7" s="93">
        <v>6.6354158199999995</v>
      </c>
      <c r="G7" s="93">
        <v>6.4062751999999996</v>
      </c>
      <c r="H7" s="69">
        <v>795</v>
      </c>
      <c r="I7" s="93">
        <v>5.8649944700000001</v>
      </c>
      <c r="J7" s="93">
        <v>5.7239318299999997</v>
      </c>
    </row>
    <row r="8" spans="1:16" s="62" customFormat="1" ht="18.899999999999999" customHeight="1" x14ac:dyDescent="0.3">
      <c r="A8" s="79" t="s">
        <v>372</v>
      </c>
      <c r="B8" s="69">
        <v>854</v>
      </c>
      <c r="C8" s="93">
        <v>8.4907536300000004</v>
      </c>
      <c r="D8" s="93">
        <v>7.7316900999999998</v>
      </c>
      <c r="E8" s="69">
        <v>873</v>
      </c>
      <c r="F8" s="93">
        <v>8.6001379199999999</v>
      </c>
      <c r="G8" s="93">
        <v>7.9148953899999999</v>
      </c>
      <c r="H8" s="69">
        <v>737</v>
      </c>
      <c r="I8" s="93">
        <v>7.1193972199999997</v>
      </c>
      <c r="J8" s="93">
        <v>6.4363121599999999</v>
      </c>
    </row>
    <row r="9" spans="1:16" s="62" customFormat="1" ht="18.899999999999999" customHeight="1" x14ac:dyDescent="0.3">
      <c r="A9" s="79" t="s">
        <v>384</v>
      </c>
      <c r="B9" s="69">
        <v>504</v>
      </c>
      <c r="C9" s="93">
        <v>6.9632495200000006</v>
      </c>
      <c r="D9" s="93">
        <v>7.1902651100000003</v>
      </c>
      <c r="E9" s="69">
        <v>502</v>
      </c>
      <c r="F9" s="93">
        <v>6.4975407700000005</v>
      </c>
      <c r="G9" s="93">
        <v>6.71131396</v>
      </c>
      <c r="H9" s="69">
        <v>499</v>
      </c>
      <c r="I9" s="93">
        <v>5.9997595299999995</v>
      </c>
      <c r="J9" s="93">
        <v>5.5852153299999996</v>
      </c>
    </row>
    <row r="10" spans="1:16" s="62" customFormat="1" ht="18.899999999999999" customHeight="1" x14ac:dyDescent="0.3">
      <c r="A10" s="79" t="s">
        <v>373</v>
      </c>
      <c r="B10" s="69">
        <v>471</v>
      </c>
      <c r="C10" s="93">
        <v>8.9885496200000006</v>
      </c>
      <c r="D10" s="93">
        <v>8.4011296699999995</v>
      </c>
      <c r="E10" s="69">
        <v>413</v>
      </c>
      <c r="F10" s="93">
        <v>8.0758701599999991</v>
      </c>
      <c r="G10" s="93">
        <v>7.1679523600000001</v>
      </c>
      <c r="H10" s="69">
        <v>360</v>
      </c>
      <c r="I10" s="93">
        <v>7.1301247799999992</v>
      </c>
      <c r="J10" s="93">
        <v>6.1178425299999999</v>
      </c>
    </row>
    <row r="11" spans="1:16" s="62" customFormat="1" ht="18.899999999999999" customHeight="1" x14ac:dyDescent="0.3">
      <c r="A11" s="79" t="s">
        <v>374</v>
      </c>
      <c r="B11" s="69">
        <v>582</v>
      </c>
      <c r="C11" s="93">
        <v>10.37618114</v>
      </c>
      <c r="D11" s="93">
        <v>8.9046512599999996</v>
      </c>
      <c r="E11" s="69">
        <v>585</v>
      </c>
      <c r="F11" s="93">
        <v>10.651857250000001</v>
      </c>
      <c r="G11" s="93">
        <v>9.14093613</v>
      </c>
      <c r="H11" s="69">
        <v>419</v>
      </c>
      <c r="I11" s="93">
        <v>7.7707715100000003</v>
      </c>
      <c r="J11" s="93">
        <v>6.2437488300000004</v>
      </c>
    </row>
    <row r="12" spans="1:16" s="62" customFormat="1" ht="18.899999999999999" customHeight="1" x14ac:dyDescent="0.3">
      <c r="A12" s="79" t="s">
        <v>375</v>
      </c>
      <c r="B12" s="69">
        <v>1016</v>
      </c>
      <c r="C12" s="93">
        <v>8.5385326500000005</v>
      </c>
      <c r="D12" s="93">
        <v>8.0431144000000003</v>
      </c>
      <c r="E12" s="69">
        <v>979</v>
      </c>
      <c r="F12" s="93">
        <v>7.9749103900000007</v>
      </c>
      <c r="G12" s="93">
        <v>7.5419445200000004</v>
      </c>
      <c r="H12" s="69">
        <v>869</v>
      </c>
      <c r="I12" s="93">
        <v>6.8328353499999999</v>
      </c>
      <c r="J12" s="93">
        <v>6.3425506300000007</v>
      </c>
    </row>
    <row r="13" spans="1:16" s="62" customFormat="1" ht="18.899999999999999" customHeight="1" x14ac:dyDescent="0.3">
      <c r="A13" s="79" t="s">
        <v>376</v>
      </c>
      <c r="B13" s="69">
        <v>1147</v>
      </c>
      <c r="C13" s="93">
        <v>8.0957086399999998</v>
      </c>
      <c r="D13" s="93">
        <v>7.8064147200000003</v>
      </c>
      <c r="E13" s="69">
        <v>1128</v>
      </c>
      <c r="F13" s="93">
        <v>8.0034057000000001</v>
      </c>
      <c r="G13" s="93">
        <v>7.814506810000001</v>
      </c>
      <c r="H13" s="69">
        <v>991</v>
      </c>
      <c r="I13" s="93">
        <v>7.0573992299999997</v>
      </c>
      <c r="J13" s="93">
        <v>6.5175261500000001</v>
      </c>
    </row>
    <row r="14" spans="1:16" s="62" customFormat="1" ht="18.899999999999999" customHeight="1" x14ac:dyDescent="0.3">
      <c r="A14" s="79" t="s">
        <v>377</v>
      </c>
      <c r="B14" s="69">
        <v>1011</v>
      </c>
      <c r="C14" s="93">
        <v>8.4517639199999994</v>
      </c>
      <c r="D14" s="93">
        <v>7.9296868699999994</v>
      </c>
      <c r="E14" s="69">
        <v>937</v>
      </c>
      <c r="F14" s="93">
        <v>7.9799012099999995</v>
      </c>
      <c r="G14" s="93">
        <v>7.6013525299999998</v>
      </c>
      <c r="H14" s="69">
        <v>813</v>
      </c>
      <c r="I14" s="93">
        <v>6.8746828999999998</v>
      </c>
      <c r="J14" s="93">
        <v>6.4591399699999998</v>
      </c>
    </row>
    <row r="15" spans="1:16" s="62" customFormat="1" ht="18.899999999999999" customHeight="1" x14ac:dyDescent="0.3">
      <c r="A15" s="79" t="s">
        <v>378</v>
      </c>
      <c r="B15" s="69">
        <v>853</v>
      </c>
      <c r="C15" s="93">
        <v>9.7441169800000011</v>
      </c>
      <c r="D15" s="93">
        <v>8.8376981099999998</v>
      </c>
      <c r="E15" s="69">
        <v>804</v>
      </c>
      <c r="F15" s="93">
        <v>8.8908547999999996</v>
      </c>
      <c r="G15" s="93">
        <v>7.9742665000000006</v>
      </c>
      <c r="H15" s="69">
        <v>745</v>
      </c>
      <c r="I15" s="93">
        <v>7.9747377400000001</v>
      </c>
      <c r="J15" s="93">
        <v>7.07447085</v>
      </c>
    </row>
    <row r="16" spans="1:16" s="62" customFormat="1" ht="18.899999999999999" customHeight="1" x14ac:dyDescent="0.3">
      <c r="A16" s="79" t="s">
        <v>379</v>
      </c>
      <c r="B16" s="69">
        <v>541</v>
      </c>
      <c r="C16" s="93">
        <v>10.26760296</v>
      </c>
      <c r="D16" s="93">
        <v>9.3307708900000002</v>
      </c>
      <c r="E16" s="69">
        <v>528</v>
      </c>
      <c r="F16" s="93">
        <v>9.7309251799999998</v>
      </c>
      <c r="G16" s="93">
        <v>8.8246917600000003</v>
      </c>
      <c r="H16" s="69">
        <v>400</v>
      </c>
      <c r="I16" s="93">
        <v>7.4266617199999994</v>
      </c>
      <c r="J16" s="93">
        <v>6.5294440400000004</v>
      </c>
    </row>
    <row r="17" spans="1:12" s="62" customFormat="1" ht="18.899999999999999" customHeight="1" x14ac:dyDescent="0.3">
      <c r="A17" s="79" t="s">
        <v>383</v>
      </c>
      <c r="B17" s="69">
        <v>574</v>
      </c>
      <c r="C17" s="93">
        <v>8.4102564100000006</v>
      </c>
      <c r="D17" s="93">
        <v>8.0816456100000007</v>
      </c>
      <c r="E17" s="69">
        <v>583</v>
      </c>
      <c r="F17" s="93">
        <v>7.8762496599999992</v>
      </c>
      <c r="G17" s="93">
        <v>7.5680664300000009</v>
      </c>
      <c r="H17" s="69">
        <v>542</v>
      </c>
      <c r="I17" s="93">
        <v>7.4104457200000002</v>
      </c>
      <c r="J17" s="93">
        <v>7.1104992899999999</v>
      </c>
    </row>
    <row r="18" spans="1:12" s="62" customFormat="1" ht="18.899999999999999" customHeight="1" x14ac:dyDescent="0.3">
      <c r="A18" s="79" t="s">
        <v>380</v>
      </c>
      <c r="B18" s="69">
        <v>862</v>
      </c>
      <c r="C18" s="93">
        <v>11.948988079999999</v>
      </c>
      <c r="D18" s="93">
        <v>12.970706409999998</v>
      </c>
      <c r="E18" s="69">
        <v>747</v>
      </c>
      <c r="F18" s="93">
        <v>10.479797979999999</v>
      </c>
      <c r="G18" s="93">
        <v>10.580705</v>
      </c>
      <c r="H18" s="69">
        <v>614</v>
      </c>
      <c r="I18" s="93">
        <v>8.354878209999999</v>
      </c>
      <c r="J18" s="93">
        <v>8.227926909999999</v>
      </c>
    </row>
    <row r="19" spans="1:12" s="62" customFormat="1" ht="18.899999999999999" customHeight="1" x14ac:dyDescent="0.3">
      <c r="A19" s="79" t="s">
        <v>381</v>
      </c>
      <c r="B19" s="69">
        <v>927</v>
      </c>
      <c r="C19" s="93">
        <v>9.9935316899999993</v>
      </c>
      <c r="D19" s="93">
        <v>11.186419770000001</v>
      </c>
      <c r="E19" s="69">
        <v>770</v>
      </c>
      <c r="F19" s="93">
        <v>9.0069013899999995</v>
      </c>
      <c r="G19" s="93">
        <v>9.3660130099999996</v>
      </c>
      <c r="H19" s="69">
        <v>615</v>
      </c>
      <c r="I19" s="93">
        <v>7.0746577699999991</v>
      </c>
      <c r="J19" s="93">
        <v>7.2138692300000002</v>
      </c>
    </row>
    <row r="20" spans="1:12" s="62" customFormat="1" ht="18.899999999999999" customHeight="1" x14ac:dyDescent="0.3">
      <c r="A20" s="79" t="s">
        <v>382</v>
      </c>
      <c r="B20" s="69">
        <v>859</v>
      </c>
      <c r="C20" s="93">
        <v>7.7054180099999998</v>
      </c>
      <c r="D20" s="93">
        <v>8.0038920099999995</v>
      </c>
      <c r="E20" s="69">
        <v>952</v>
      </c>
      <c r="F20" s="93">
        <v>7.7505495399999997</v>
      </c>
      <c r="G20" s="93">
        <v>8.1386597300000005</v>
      </c>
      <c r="H20" s="69">
        <v>908</v>
      </c>
      <c r="I20" s="93">
        <v>7.2149384200000002</v>
      </c>
      <c r="J20" s="93">
        <v>7.4090690500000003</v>
      </c>
    </row>
    <row r="21" spans="1:12" s="62" customFormat="1" ht="18.899999999999999" customHeight="1" x14ac:dyDescent="0.3">
      <c r="A21" s="80" t="s">
        <v>172</v>
      </c>
      <c r="B21" s="81">
        <v>13897</v>
      </c>
      <c r="C21" s="94">
        <v>8.3532693000000009</v>
      </c>
      <c r="D21" s="94">
        <v>8.2830725800000007</v>
      </c>
      <c r="E21" s="81">
        <v>13355</v>
      </c>
      <c r="F21" s="94">
        <v>7.79972434</v>
      </c>
      <c r="G21" s="94">
        <v>7.7854097799999993</v>
      </c>
      <c r="H21" s="81">
        <v>11859</v>
      </c>
      <c r="I21" s="94">
        <v>6.7179905499999997</v>
      </c>
      <c r="J21" s="94">
        <v>6.48375813</v>
      </c>
    </row>
    <row r="22" spans="1:12" ht="18.899999999999999" customHeight="1" x14ac:dyDescent="0.25">
      <c r="A22" s="82" t="s">
        <v>29</v>
      </c>
      <c r="B22" s="83">
        <v>80483</v>
      </c>
      <c r="C22" s="97">
        <v>6.2758641700000002</v>
      </c>
      <c r="D22" s="97">
        <v>6.706141810000001</v>
      </c>
      <c r="E22" s="83">
        <v>82655</v>
      </c>
      <c r="F22" s="97">
        <v>6.0427919299999999</v>
      </c>
      <c r="G22" s="97">
        <v>6.2718252399999992</v>
      </c>
      <c r="H22" s="83">
        <v>75836</v>
      </c>
      <c r="I22" s="97">
        <v>5.2754707600000001</v>
      </c>
      <c r="J22" s="97">
        <v>5.2754707600000001</v>
      </c>
      <c r="K22" s="84"/>
      <c r="L22" s="84"/>
    </row>
    <row r="23" spans="1:12" ht="18.899999999999999" customHeight="1" x14ac:dyDescent="0.25">
      <c r="A23" s="72" t="s">
        <v>429</v>
      </c>
    </row>
    <row r="25" spans="1:12" ht="15.6" x14ac:dyDescent="0.3">
      <c r="A25" s="117" t="s">
        <v>464</v>
      </c>
      <c r="B25" s="75"/>
      <c r="C25" s="75"/>
      <c r="D25" s="75"/>
      <c r="E25" s="75"/>
      <c r="F25" s="75"/>
      <c r="G25" s="75"/>
      <c r="H25" s="75"/>
      <c r="I25" s="75"/>
      <c r="J25" s="75"/>
    </row>
    <row r="26" spans="1:12" x14ac:dyDescent="0.25">
      <c r="B26" s="74"/>
      <c r="H26" s="74"/>
    </row>
    <row r="27" spans="1:12" x14ac:dyDescent="0.25">
      <c r="B27" s="74"/>
      <c r="H27" s="74"/>
    </row>
    <row r="28" spans="1:12" x14ac:dyDescent="0.25">
      <c r="B28" s="74"/>
      <c r="H28" s="74"/>
    </row>
    <row r="29" spans="1:12" x14ac:dyDescent="0.25">
      <c r="B29" s="74"/>
      <c r="H29" s="74"/>
    </row>
    <row r="30" spans="1:12" x14ac:dyDescent="0.25">
      <c r="B30" s="74"/>
      <c r="H30" s="74"/>
    </row>
    <row r="31" spans="1:12" x14ac:dyDescent="0.25">
      <c r="B31" s="74"/>
      <c r="H31" s="74"/>
    </row>
    <row r="32" spans="1:12" x14ac:dyDescent="0.25">
      <c r="B32" s="74"/>
      <c r="H32" s="74"/>
    </row>
    <row r="33" spans="1:10" x14ac:dyDescent="0.25">
      <c r="B33" s="74"/>
      <c r="H33" s="74"/>
    </row>
    <row r="34" spans="1:10" x14ac:dyDescent="0.25">
      <c r="B34" s="74"/>
      <c r="H34" s="74"/>
    </row>
    <row r="35" spans="1:10" x14ac:dyDescent="0.25">
      <c r="B35" s="74"/>
      <c r="H35" s="74"/>
    </row>
    <row r="36" spans="1:10" x14ac:dyDescent="0.25">
      <c r="B36" s="74"/>
      <c r="H36" s="74"/>
    </row>
    <row r="37" spans="1:10" x14ac:dyDescent="0.25">
      <c r="B37" s="74"/>
      <c r="H37" s="74"/>
    </row>
    <row r="38" spans="1:10" x14ac:dyDescent="0.25">
      <c r="B38" s="74"/>
      <c r="H38" s="74"/>
    </row>
    <row r="39" spans="1:10" x14ac:dyDescent="0.25">
      <c r="B39" s="74"/>
      <c r="H39" s="74"/>
    </row>
    <row r="40" spans="1:10" x14ac:dyDescent="0.25">
      <c r="B40" s="74"/>
      <c r="H40" s="74"/>
    </row>
    <row r="41" spans="1:10" x14ac:dyDescent="0.25">
      <c r="B41" s="74"/>
      <c r="H41" s="74"/>
    </row>
    <row r="42" spans="1:10" x14ac:dyDescent="0.25">
      <c r="B42" s="74"/>
      <c r="H42" s="74"/>
    </row>
    <row r="43" spans="1:10" x14ac:dyDescent="0.25">
      <c r="B43" s="74"/>
      <c r="H43" s="74"/>
    </row>
    <row r="44" spans="1:10" x14ac:dyDescent="0.25">
      <c r="B44" s="74"/>
      <c r="H44" s="74"/>
    </row>
    <row r="45" spans="1:10" x14ac:dyDescent="0.25">
      <c r="A45" s="62"/>
      <c r="B45" s="62"/>
      <c r="C45" s="62"/>
      <c r="D45" s="62"/>
      <c r="F45" s="62"/>
      <c r="G45" s="62"/>
      <c r="H45" s="62"/>
      <c r="I45" s="62"/>
      <c r="J45" s="62"/>
    </row>
    <row r="46" spans="1:10" x14ac:dyDescent="0.25">
      <c r="B46" s="74"/>
      <c r="H46" s="74"/>
    </row>
    <row r="47" spans="1:10" x14ac:dyDescent="0.25">
      <c r="B47" s="74"/>
      <c r="H47"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6" t="s">
        <v>447</v>
      </c>
      <c r="B1" s="61"/>
      <c r="C1" s="61"/>
      <c r="D1" s="61"/>
      <c r="E1" s="61"/>
      <c r="F1" s="61"/>
      <c r="G1" s="61"/>
      <c r="H1" s="61"/>
      <c r="I1" s="61"/>
      <c r="J1" s="61"/>
    </row>
    <row r="2" spans="1:16" s="62" customFormat="1" ht="18.899999999999999" customHeight="1" x14ac:dyDescent="0.3">
      <c r="A2" s="1" t="s">
        <v>437</v>
      </c>
      <c r="B2" s="63"/>
      <c r="C2" s="63"/>
      <c r="D2" s="63"/>
      <c r="E2" s="63"/>
      <c r="F2" s="63"/>
      <c r="G2" s="63"/>
      <c r="H2" s="63"/>
      <c r="I2" s="63"/>
      <c r="J2" s="63"/>
    </row>
    <row r="3" spans="1:16" s="66" customFormat="1" ht="54" customHeight="1" x14ac:dyDescent="0.3">
      <c r="A3" s="99" t="s">
        <v>451</v>
      </c>
      <c r="B3" s="64" t="s">
        <v>454</v>
      </c>
      <c r="C3" s="64" t="s">
        <v>457</v>
      </c>
      <c r="D3" s="64" t="s">
        <v>458</v>
      </c>
      <c r="E3" s="64" t="s">
        <v>455</v>
      </c>
      <c r="F3" s="64" t="s">
        <v>459</v>
      </c>
      <c r="G3" s="64" t="s">
        <v>460</v>
      </c>
      <c r="H3" s="64" t="s">
        <v>456</v>
      </c>
      <c r="I3" s="64" t="s">
        <v>461</v>
      </c>
      <c r="J3" s="65" t="s">
        <v>462</v>
      </c>
      <c r="O3" s="67"/>
      <c r="P3" s="67"/>
    </row>
    <row r="4" spans="1:16" s="62" customFormat="1" ht="56.25" customHeight="1" x14ac:dyDescent="0.3">
      <c r="A4" s="85" t="s">
        <v>396</v>
      </c>
      <c r="B4" s="69">
        <v>519</v>
      </c>
      <c r="C4" s="93">
        <v>6.7807682300000005</v>
      </c>
      <c r="D4" s="93">
        <v>7.29033964</v>
      </c>
      <c r="E4" s="69">
        <v>506</v>
      </c>
      <c r="F4" s="93">
        <v>6.6230366499999995</v>
      </c>
      <c r="G4" s="93">
        <v>6.7218195600000001</v>
      </c>
      <c r="H4" s="69">
        <v>410</v>
      </c>
      <c r="I4" s="93">
        <v>5.59574178</v>
      </c>
      <c r="J4" s="93">
        <v>5.3586388399999993</v>
      </c>
    </row>
    <row r="5" spans="1:16" s="62" customFormat="1" ht="56.25" customHeight="1" x14ac:dyDescent="0.3">
      <c r="A5" s="85" t="s">
        <v>386</v>
      </c>
      <c r="B5" s="69">
        <v>115</v>
      </c>
      <c r="C5" s="93">
        <v>7.376523409999999</v>
      </c>
      <c r="D5" s="93">
        <v>10.35727915</v>
      </c>
      <c r="E5" s="69">
        <v>104</v>
      </c>
      <c r="F5" s="93">
        <v>7.25244073</v>
      </c>
      <c r="G5" s="93">
        <v>9.5492635500000009</v>
      </c>
      <c r="H5" s="69">
        <v>84</v>
      </c>
      <c r="I5" s="93">
        <v>6.61938534</v>
      </c>
      <c r="J5" s="93">
        <v>8.0601619200000005</v>
      </c>
    </row>
    <row r="6" spans="1:16" s="62" customFormat="1" ht="56.25" customHeight="1" x14ac:dyDescent="0.3">
      <c r="A6" s="85" t="s">
        <v>397</v>
      </c>
      <c r="B6" s="69">
        <v>965</v>
      </c>
      <c r="C6" s="93">
        <v>6.5357263799999998</v>
      </c>
      <c r="D6" s="93">
        <v>8.369944760000001</v>
      </c>
      <c r="E6" s="69">
        <v>914</v>
      </c>
      <c r="F6" s="93">
        <v>6.0767236200000001</v>
      </c>
      <c r="G6" s="93">
        <v>7.1745216000000003</v>
      </c>
      <c r="H6" s="69">
        <v>854</v>
      </c>
      <c r="I6" s="93">
        <v>5.90513069</v>
      </c>
      <c r="J6" s="93">
        <v>6.9126071799999993</v>
      </c>
    </row>
    <row r="7" spans="1:16" s="62" customFormat="1" ht="56.25" customHeight="1" x14ac:dyDescent="0.3">
      <c r="A7" s="85" t="s">
        <v>395</v>
      </c>
      <c r="B7" s="69">
        <v>1002</v>
      </c>
      <c r="C7" s="93">
        <v>8.8018271300000013</v>
      </c>
      <c r="D7" s="93">
        <v>10.63430765</v>
      </c>
      <c r="E7" s="69">
        <v>837</v>
      </c>
      <c r="F7" s="93">
        <v>7.34919659</v>
      </c>
      <c r="G7" s="93">
        <v>8.619913669999999</v>
      </c>
      <c r="H7" s="69">
        <v>797</v>
      </c>
      <c r="I7" s="93">
        <v>7.043747240000001</v>
      </c>
      <c r="J7" s="93">
        <v>7.7754968899999994</v>
      </c>
    </row>
    <row r="8" spans="1:16" s="62" customFormat="1" ht="56.25" customHeight="1" x14ac:dyDescent="0.3">
      <c r="A8" s="85" t="s">
        <v>400</v>
      </c>
      <c r="B8" s="69">
        <v>112</v>
      </c>
      <c r="C8" s="93">
        <v>7.20720721</v>
      </c>
      <c r="D8" s="93">
        <v>9.3900843999999992</v>
      </c>
      <c r="E8" s="69">
        <v>123</v>
      </c>
      <c r="F8" s="93">
        <v>7.6779026200000002</v>
      </c>
      <c r="G8" s="93">
        <v>9.9712631100000007</v>
      </c>
      <c r="H8" s="69">
        <v>111</v>
      </c>
      <c r="I8" s="93">
        <v>6.73135233</v>
      </c>
      <c r="J8" s="93">
        <v>8.4484329799999998</v>
      </c>
    </row>
    <row r="9" spans="1:16" s="62" customFormat="1" ht="56.25" customHeight="1" x14ac:dyDescent="0.3">
      <c r="A9" s="85" t="s">
        <v>401</v>
      </c>
      <c r="B9" s="69">
        <v>117</v>
      </c>
      <c r="C9" s="93">
        <v>8.4537572300000008</v>
      </c>
      <c r="D9" s="93">
        <v>10.763534850000001</v>
      </c>
      <c r="E9" s="69">
        <v>89</v>
      </c>
      <c r="F9" s="93">
        <v>7.0916334699999997</v>
      </c>
      <c r="G9" s="93">
        <v>8.7197913000000007</v>
      </c>
      <c r="H9" s="69">
        <v>97</v>
      </c>
      <c r="I9" s="93">
        <v>8.1581160599999993</v>
      </c>
      <c r="J9" s="93">
        <v>9.3157126399999992</v>
      </c>
    </row>
    <row r="10" spans="1:16" s="62" customFormat="1" ht="56.25" customHeight="1" x14ac:dyDescent="0.3">
      <c r="A10" s="85" t="s">
        <v>402</v>
      </c>
      <c r="B10" s="69">
        <v>226</v>
      </c>
      <c r="C10" s="93">
        <v>14.019851119999998</v>
      </c>
      <c r="D10" s="93">
        <v>18.050624429999999</v>
      </c>
      <c r="E10" s="69">
        <v>202</v>
      </c>
      <c r="F10" s="93">
        <v>11.595866820000001</v>
      </c>
      <c r="G10" s="93">
        <v>14.574370989999998</v>
      </c>
      <c r="H10" s="69">
        <v>177</v>
      </c>
      <c r="I10" s="93">
        <v>10.94619666</v>
      </c>
      <c r="J10" s="93">
        <v>13.45102786</v>
      </c>
    </row>
    <row r="11" spans="1:16" s="62" customFormat="1" ht="56.25" customHeight="1" x14ac:dyDescent="0.3">
      <c r="A11" s="85" t="s">
        <v>389</v>
      </c>
      <c r="B11" s="69">
        <v>416</v>
      </c>
      <c r="C11" s="93">
        <v>9.1148115700000005</v>
      </c>
      <c r="D11" s="93">
        <v>12.445648049999999</v>
      </c>
      <c r="E11" s="69">
        <v>474</v>
      </c>
      <c r="F11" s="93">
        <v>9.0079817599999998</v>
      </c>
      <c r="G11" s="93">
        <v>11.9087093</v>
      </c>
      <c r="H11" s="69">
        <v>450</v>
      </c>
      <c r="I11" s="93">
        <v>8.1139559999999999</v>
      </c>
      <c r="J11" s="93">
        <v>10.55902669</v>
      </c>
    </row>
    <row r="12" spans="1:16" s="62" customFormat="1" ht="56.25" customHeight="1" x14ac:dyDescent="0.3">
      <c r="A12" s="85" t="s">
        <v>390</v>
      </c>
      <c r="B12" s="69">
        <v>369</v>
      </c>
      <c r="C12" s="93">
        <v>6.8043518299999999</v>
      </c>
      <c r="D12" s="93">
        <v>8.6734914100000005</v>
      </c>
      <c r="E12" s="69">
        <v>443</v>
      </c>
      <c r="F12" s="93">
        <v>7.7137384600000001</v>
      </c>
      <c r="G12" s="93">
        <v>9.7886536900000003</v>
      </c>
      <c r="H12" s="69">
        <v>384</v>
      </c>
      <c r="I12" s="93">
        <v>6.3116370800000006</v>
      </c>
      <c r="J12" s="93">
        <v>8.1543322099999997</v>
      </c>
    </row>
    <row r="13" spans="1:16" s="62" customFormat="1" ht="56.25" customHeight="1" x14ac:dyDescent="0.3">
      <c r="A13" s="85" t="s">
        <v>398</v>
      </c>
      <c r="B13" s="69">
        <v>377</v>
      </c>
      <c r="C13" s="93">
        <v>9.6592364800000006</v>
      </c>
      <c r="D13" s="93">
        <v>13.27229346</v>
      </c>
      <c r="E13" s="69">
        <v>343</v>
      </c>
      <c r="F13" s="93">
        <v>8.1627796299999993</v>
      </c>
      <c r="G13" s="93">
        <v>10.98944167</v>
      </c>
      <c r="H13" s="69">
        <v>375</v>
      </c>
      <c r="I13" s="93">
        <v>8.7432968099999986</v>
      </c>
      <c r="J13" s="93">
        <v>11.422688220000001</v>
      </c>
    </row>
    <row r="14" spans="1:16" s="62" customFormat="1" ht="56.25" customHeight="1" x14ac:dyDescent="0.3">
      <c r="A14" s="85" t="s">
        <v>399</v>
      </c>
      <c r="B14" s="69">
        <v>458</v>
      </c>
      <c r="C14" s="93">
        <v>11.39303483</v>
      </c>
      <c r="D14" s="93">
        <v>14.775660390000001</v>
      </c>
      <c r="E14" s="69">
        <v>409</v>
      </c>
      <c r="F14" s="93">
        <v>9.5337995300000014</v>
      </c>
      <c r="G14" s="93">
        <v>12.547015140000001</v>
      </c>
      <c r="H14" s="69">
        <v>403</v>
      </c>
      <c r="I14" s="93">
        <v>8.6536396799999995</v>
      </c>
      <c r="J14" s="93">
        <v>10.60177985</v>
      </c>
    </row>
    <row r="15" spans="1:16" s="62" customFormat="1" ht="56.25" customHeight="1" x14ac:dyDescent="0.3">
      <c r="A15" s="85" t="s">
        <v>391</v>
      </c>
      <c r="B15" s="69">
        <v>237</v>
      </c>
      <c r="C15" s="93">
        <v>7.2565829799999992</v>
      </c>
      <c r="D15" s="93">
        <v>9.9135769499999995</v>
      </c>
      <c r="E15" s="69">
        <v>234</v>
      </c>
      <c r="F15" s="93">
        <v>7.016491750000001</v>
      </c>
      <c r="G15" s="93">
        <v>9.37187123</v>
      </c>
      <c r="H15" s="69">
        <v>214</v>
      </c>
      <c r="I15" s="93">
        <v>6.4555052799999997</v>
      </c>
      <c r="J15" s="93">
        <v>9.1042133300000003</v>
      </c>
    </row>
    <row r="16" spans="1:16" s="62" customFormat="1" ht="56.25" customHeight="1" x14ac:dyDescent="0.3">
      <c r="A16" s="85" t="s">
        <v>394</v>
      </c>
      <c r="B16" s="69">
        <v>208</v>
      </c>
      <c r="C16" s="93">
        <v>11.341330430000001</v>
      </c>
      <c r="D16" s="93">
        <v>16.426531799999999</v>
      </c>
      <c r="E16" s="69">
        <v>194</v>
      </c>
      <c r="F16" s="93">
        <v>9.9030117400000002</v>
      </c>
      <c r="G16" s="93">
        <v>13.971343040000001</v>
      </c>
      <c r="H16" s="69">
        <v>192</v>
      </c>
      <c r="I16" s="93">
        <v>9.7018696299999991</v>
      </c>
      <c r="J16" s="93">
        <v>13.51863586</v>
      </c>
    </row>
    <row r="17" spans="1:12" s="62" customFormat="1" ht="56.25" customHeight="1" x14ac:dyDescent="0.3">
      <c r="A17" s="85" t="s">
        <v>393</v>
      </c>
      <c r="B17" s="69">
        <v>901</v>
      </c>
      <c r="C17" s="93">
        <v>10.977095520000001</v>
      </c>
      <c r="D17" s="93">
        <v>15.914872390000001</v>
      </c>
      <c r="E17" s="69">
        <v>1070</v>
      </c>
      <c r="F17" s="93">
        <v>11.848078839999999</v>
      </c>
      <c r="G17" s="93">
        <v>16.898576120000001</v>
      </c>
      <c r="H17" s="69">
        <v>1019</v>
      </c>
      <c r="I17" s="93">
        <v>10.82890542</v>
      </c>
      <c r="J17" s="93">
        <v>15.125489040000001</v>
      </c>
    </row>
    <row r="18" spans="1:12" s="62" customFormat="1" ht="56.25" customHeight="1" x14ac:dyDescent="0.3">
      <c r="A18" s="85" t="s">
        <v>392</v>
      </c>
      <c r="B18" s="69">
        <v>380</v>
      </c>
      <c r="C18" s="93">
        <v>11.15350748</v>
      </c>
      <c r="D18" s="93">
        <v>16.120478329999997</v>
      </c>
      <c r="E18" s="69">
        <v>384</v>
      </c>
      <c r="F18" s="93">
        <v>10.943288689999999</v>
      </c>
      <c r="G18" s="93">
        <v>14.945847679999998</v>
      </c>
      <c r="H18" s="69">
        <v>367</v>
      </c>
      <c r="I18" s="93">
        <v>10.16902189</v>
      </c>
      <c r="J18" s="93">
        <v>13.126533169999998</v>
      </c>
    </row>
    <row r="19" spans="1:12" s="62" customFormat="1" ht="18.600000000000001" customHeight="1" x14ac:dyDescent="0.3">
      <c r="A19" s="80" t="s">
        <v>170</v>
      </c>
      <c r="B19" s="81">
        <v>6402</v>
      </c>
      <c r="C19" s="94">
        <v>8.5890228999999998</v>
      </c>
      <c r="D19" s="94">
        <v>10.8789046</v>
      </c>
      <c r="E19" s="81">
        <v>6326</v>
      </c>
      <c r="F19" s="94">
        <v>8.1695379299999988</v>
      </c>
      <c r="G19" s="94">
        <v>10.19679563</v>
      </c>
      <c r="H19" s="81">
        <v>5934</v>
      </c>
      <c r="I19" s="94">
        <v>7.6353950899999994</v>
      </c>
      <c r="J19" s="94">
        <v>9.3712474200000013</v>
      </c>
    </row>
    <row r="20" spans="1:12" ht="18.899999999999999" customHeight="1" x14ac:dyDescent="0.25">
      <c r="A20" s="82" t="s">
        <v>29</v>
      </c>
      <c r="B20" s="83">
        <v>80483</v>
      </c>
      <c r="C20" s="97">
        <v>6.2758641700000002</v>
      </c>
      <c r="D20" s="97">
        <v>6.706141810000001</v>
      </c>
      <c r="E20" s="83">
        <v>82655</v>
      </c>
      <c r="F20" s="97">
        <v>6.0427919299999999</v>
      </c>
      <c r="G20" s="97">
        <v>6.2718252399999992</v>
      </c>
      <c r="H20" s="83">
        <v>75836</v>
      </c>
      <c r="I20" s="97">
        <v>5.2754707600000001</v>
      </c>
      <c r="J20" s="97">
        <v>5.2754707600000001</v>
      </c>
      <c r="K20" s="84"/>
      <c r="L20" s="84"/>
    </row>
    <row r="21" spans="1:12" ht="18.899999999999999" customHeight="1" x14ac:dyDescent="0.25">
      <c r="A21" s="72" t="s">
        <v>429</v>
      </c>
    </row>
    <row r="23" spans="1:12" ht="15.6" x14ac:dyDescent="0.3">
      <c r="A23" s="117" t="s">
        <v>464</v>
      </c>
      <c r="B23" s="75"/>
      <c r="C23" s="75"/>
      <c r="D23" s="75"/>
      <c r="E23" s="75"/>
      <c r="F23" s="75"/>
      <c r="G23" s="75"/>
      <c r="H23" s="75"/>
      <c r="I23" s="75"/>
      <c r="J23" s="75"/>
    </row>
    <row r="24" spans="1:12" x14ac:dyDescent="0.25">
      <c r="B24" s="74"/>
      <c r="H24" s="74"/>
    </row>
    <row r="25" spans="1:12" x14ac:dyDescent="0.25">
      <c r="B25" s="74"/>
      <c r="H25" s="74"/>
    </row>
    <row r="26" spans="1:12" x14ac:dyDescent="0.25">
      <c r="B26" s="74"/>
      <c r="H26" s="74"/>
    </row>
    <row r="27" spans="1:12" x14ac:dyDescent="0.25">
      <c r="B27" s="74"/>
      <c r="H27" s="74"/>
    </row>
    <row r="28" spans="1:12" x14ac:dyDescent="0.25">
      <c r="B28" s="74"/>
      <c r="H28" s="74"/>
    </row>
    <row r="29" spans="1:12" x14ac:dyDescent="0.25">
      <c r="B29" s="74"/>
      <c r="H29" s="74"/>
    </row>
    <row r="30" spans="1:12" x14ac:dyDescent="0.25">
      <c r="B30" s="74"/>
      <c r="H30" s="74"/>
    </row>
    <row r="31" spans="1:12" x14ac:dyDescent="0.25">
      <c r="B31" s="74"/>
      <c r="H31" s="74"/>
    </row>
    <row r="32" spans="1:12" x14ac:dyDescent="0.25">
      <c r="B32" s="74"/>
      <c r="H32" s="74"/>
    </row>
    <row r="33" spans="1:10" x14ac:dyDescent="0.25">
      <c r="B33" s="74"/>
      <c r="H33" s="74"/>
    </row>
    <row r="34" spans="1:10" x14ac:dyDescent="0.25">
      <c r="B34" s="74"/>
      <c r="H34" s="74"/>
    </row>
    <row r="35" spans="1:10" x14ac:dyDescent="0.25">
      <c r="B35" s="74"/>
      <c r="H35" s="74"/>
    </row>
    <row r="36" spans="1:10" x14ac:dyDescent="0.25">
      <c r="B36" s="74"/>
      <c r="H36" s="74"/>
    </row>
    <row r="37" spans="1:10" x14ac:dyDescent="0.25">
      <c r="B37" s="74"/>
      <c r="H37" s="74"/>
    </row>
    <row r="38" spans="1:10" x14ac:dyDescent="0.25">
      <c r="B38" s="74"/>
      <c r="H38" s="74"/>
    </row>
    <row r="39" spans="1:10" x14ac:dyDescent="0.25">
      <c r="B39" s="74"/>
      <c r="H39" s="74"/>
    </row>
    <row r="40" spans="1:10" x14ac:dyDescent="0.25">
      <c r="B40" s="74"/>
      <c r="H40" s="74"/>
    </row>
    <row r="41" spans="1:10" x14ac:dyDescent="0.25">
      <c r="B41" s="74"/>
      <c r="H41" s="74"/>
    </row>
    <row r="42" spans="1:10" x14ac:dyDescent="0.25">
      <c r="A42" s="62"/>
      <c r="B42" s="62"/>
      <c r="C42" s="62"/>
      <c r="D42" s="62"/>
      <c r="F42" s="62"/>
      <c r="G42" s="62"/>
      <c r="H42" s="62"/>
      <c r="I42" s="62"/>
      <c r="J42" s="62"/>
    </row>
    <row r="43" spans="1:10" x14ac:dyDescent="0.25">
      <c r="B43" s="74"/>
      <c r="H43" s="74"/>
    </row>
    <row r="44" spans="1:10" x14ac:dyDescent="0.25">
      <c r="B44" s="74"/>
      <c r="H44" s="74"/>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9"/>
  <sheetViews>
    <sheetView showGridLines="0" workbookViewId="0"/>
  </sheetViews>
  <sheetFormatPr defaultColWidth="9.33203125" defaultRowHeight="15" x14ac:dyDescent="0.25"/>
  <cols>
    <col min="1" max="1" width="41.5546875" style="74" customWidth="1"/>
    <col min="2" max="2" width="16.109375" style="73" customWidth="1"/>
    <col min="3" max="7" width="16.109375" style="74" customWidth="1"/>
    <col min="8" max="8" width="16.109375" style="73" customWidth="1"/>
    <col min="9" max="10" width="16.109375" style="74" customWidth="1"/>
    <col min="11" max="12" width="10.5546875" style="74" customWidth="1"/>
    <col min="13" max="16384" width="9.33203125" style="74"/>
  </cols>
  <sheetData>
    <row r="1" spans="1:8" s="62" customFormat="1" ht="18.899999999999999" customHeight="1" x14ac:dyDescent="0.3">
      <c r="A1" s="116" t="s">
        <v>466</v>
      </c>
      <c r="B1" s="61"/>
      <c r="C1" s="61"/>
      <c r="D1" s="61"/>
      <c r="E1" s="61"/>
    </row>
    <row r="2" spans="1:8" s="62" customFormat="1" ht="18.899999999999999" customHeight="1" x14ac:dyDescent="0.3">
      <c r="A2" s="1" t="s">
        <v>438</v>
      </c>
      <c r="B2" s="63"/>
      <c r="C2" s="63"/>
      <c r="D2" s="63"/>
      <c r="E2" s="86"/>
    </row>
    <row r="3" spans="1:8" ht="46.8" x14ac:dyDescent="0.25">
      <c r="A3" s="76" t="s">
        <v>30</v>
      </c>
      <c r="B3" s="77" t="s">
        <v>439</v>
      </c>
      <c r="C3" s="77" t="s">
        <v>440</v>
      </c>
      <c r="D3" s="78" t="s">
        <v>441</v>
      </c>
      <c r="H3" s="74"/>
    </row>
    <row r="4" spans="1:8" ht="18.899999999999999" customHeight="1" x14ac:dyDescent="0.25">
      <c r="A4" s="79" t="s">
        <v>177</v>
      </c>
      <c r="B4" s="95">
        <f>IF('Raw Inc Data'!BS13="s","s",'Raw Inc Data'!D13)*100</f>
        <v>6.4245739100000003</v>
      </c>
      <c r="C4" s="95">
        <f>IF('Raw Inc Data'!BT13="s","s",'Raw Inc Data'!U13)*100</f>
        <v>5.81254048</v>
      </c>
      <c r="D4" s="95">
        <f>IF('Raw Inc Data'!BU13="s","s",'Raw Inc Data'!AL13)*100</f>
        <v>5.0499780000000003</v>
      </c>
      <c r="F4" s="41"/>
      <c r="G4" s="42"/>
      <c r="H4" s="42"/>
    </row>
    <row r="5" spans="1:8" ht="18.899999999999999" customHeight="1" x14ac:dyDescent="0.25">
      <c r="A5" s="79" t="s">
        <v>33</v>
      </c>
      <c r="B5" s="95">
        <f>IF('Raw Inc Data'!BS12="s","s",'Raw Inc Data'!D12)*100</f>
        <v>7.7824149800000004</v>
      </c>
      <c r="C5" s="95">
        <f>IF('Raw Inc Data'!BT12="s","s",'Raw Inc Data'!U12)*100</f>
        <v>6.5806077800000002</v>
      </c>
      <c r="D5" s="95">
        <f>IF('Raw Inc Data'!BU12="s","s",'Raw Inc Data'!AL12)*100</f>
        <v>5.7699957099999999</v>
      </c>
      <c r="F5" s="59"/>
      <c r="G5" s="58"/>
      <c r="H5" s="58"/>
    </row>
    <row r="6" spans="1:8" ht="18.899999999999999" customHeight="1" x14ac:dyDescent="0.25">
      <c r="A6" s="79" t="s">
        <v>32</v>
      </c>
      <c r="B6" s="95">
        <f>IF('Raw Inc Data'!BS1="s","s",'Raw Inc Data'!D11)*100</f>
        <v>7.4932099799999996</v>
      </c>
      <c r="C6" s="95">
        <f>IF('Raw Inc Data'!BT11="s","s",'Raw Inc Data'!U11)*100</f>
        <v>7.0634215099999995</v>
      </c>
      <c r="D6" s="95">
        <f>IF('Raw Inc Data'!BU11="s","s",'Raw Inc Data'!AL11)*100</f>
        <v>6.0950629200000002</v>
      </c>
      <c r="F6" s="59"/>
      <c r="G6" s="58"/>
      <c r="H6" s="58"/>
    </row>
    <row r="7" spans="1:8" ht="18.899999999999999" customHeight="1" x14ac:dyDescent="0.25">
      <c r="A7" s="79" t="s">
        <v>31</v>
      </c>
      <c r="B7" s="95">
        <f>IF('Raw Inc Data'!BS10="s","s",'Raw Inc Data'!D10)*100</f>
        <v>8.7350756199999999</v>
      </c>
      <c r="C7" s="95">
        <f>IF('Raw Inc Data'!BT10="s","s",'Raw Inc Data'!U10)*100</f>
        <v>8.0920923699999996</v>
      </c>
      <c r="D7" s="95">
        <f>IF('Raw Inc Data'!BU10="s","s",'Raw Inc Data'!AL10)*100</f>
        <v>7.8247582100000006</v>
      </c>
      <c r="F7" s="59"/>
      <c r="G7" s="58"/>
      <c r="H7" s="58"/>
    </row>
    <row r="8" spans="1:8" ht="18.899999999999999" customHeight="1" x14ac:dyDescent="0.25">
      <c r="A8" s="79" t="s">
        <v>176</v>
      </c>
      <c r="B8" s="95">
        <f>IF('Raw Inc Data'!BS9="s","s",'Raw Inc Data'!D9)*100</f>
        <v>10.656655950000001</v>
      </c>
      <c r="C8" s="95">
        <f>IF('Raw Inc Data'!BT9="s","s",'Raw Inc Data'!U9)*100</f>
        <v>9.883459499999999</v>
      </c>
      <c r="D8" s="95">
        <f>IF('Raw Inc Data'!BU9="s","s",'Raw Inc Data'!AL9)*100</f>
        <v>6.9906919400000005</v>
      </c>
      <c r="F8" s="59"/>
      <c r="G8" s="58"/>
      <c r="H8" s="58"/>
    </row>
    <row r="9" spans="1:8" ht="18.899999999999999" customHeight="1" x14ac:dyDescent="0.25">
      <c r="A9" s="79" t="s">
        <v>175</v>
      </c>
      <c r="B9" s="95">
        <f>IF('Raw Inc Data'!BS18="s","s",'Raw Inc Data'!D18)*100</f>
        <v>4.8368227399999997</v>
      </c>
      <c r="C9" s="95">
        <f>IF('Raw Inc Data'!BT18="s","s",'Raw Inc Data'!U18)*100</f>
        <v>4.4994249599999998</v>
      </c>
      <c r="D9" s="95">
        <f>IF('Raw Inc Data'!BU18="s","s",'Raw Inc Data'!AL18)*100</f>
        <v>3.7508046400000001</v>
      </c>
      <c r="F9" s="51"/>
      <c r="G9" s="50"/>
    </row>
    <row r="10" spans="1:8" ht="18.899999999999999" customHeight="1" x14ac:dyDescent="0.25">
      <c r="A10" s="79" t="s">
        <v>36</v>
      </c>
      <c r="B10" s="95">
        <f>IF('Raw Inc Data'!BS17="s","s",'Raw Inc Data'!D17)*100</f>
        <v>5.1254439999999999</v>
      </c>
      <c r="C10" s="95">
        <f>IF('Raw Inc Data'!BT17="s","s",'Raw Inc Data'!U17)*100</f>
        <v>5.0265035999999998</v>
      </c>
      <c r="D10" s="95">
        <f>IF('Raw Inc Data'!BU17="s","s",'Raw Inc Data'!AL17)*100</f>
        <v>4.11922824</v>
      </c>
      <c r="F10" s="59"/>
      <c r="G10" s="58"/>
      <c r="H10" s="58"/>
    </row>
    <row r="11" spans="1:8" ht="18.899999999999999" customHeight="1" x14ac:dyDescent="0.25">
      <c r="A11" s="79" t="s">
        <v>35</v>
      </c>
      <c r="B11" s="95">
        <f>IF('Raw Inc Data'!BS16="s","s",'Raw Inc Data'!D16)*100</f>
        <v>5.6499825699999997</v>
      </c>
      <c r="C11" s="95">
        <f>IF('Raw Inc Data'!BT16="s","s",'Raw Inc Data'!U16)*100</f>
        <v>5.2123612000000001</v>
      </c>
      <c r="D11" s="95">
        <f>IF('Raw Inc Data'!BU16="s","s",'Raw Inc Data'!AL16)*100</f>
        <v>4.40891784</v>
      </c>
      <c r="F11" s="59"/>
      <c r="G11" s="58"/>
      <c r="H11" s="58"/>
    </row>
    <row r="12" spans="1:8" ht="18.899999999999999" customHeight="1" x14ac:dyDescent="0.25">
      <c r="A12" s="79" t="s">
        <v>34</v>
      </c>
      <c r="B12" s="95">
        <f>IF('Raw Inc Data'!BS15="s","s",'Raw Inc Data'!D15)*100</f>
        <v>5.9725182600000002</v>
      </c>
      <c r="C12" s="95">
        <f>IF('Raw Inc Data'!BT15="s","s",'Raw Inc Data'!U15)*100</f>
        <v>5.5533123299999998</v>
      </c>
      <c r="D12" s="95">
        <f>IF('Raw Inc Data'!BU15="s","s",'Raw Inc Data'!AL15)*100</f>
        <v>4.7679213699999998</v>
      </c>
      <c r="F12" s="59"/>
      <c r="G12" s="58"/>
      <c r="H12" s="58"/>
    </row>
    <row r="13" spans="1:8" ht="18.899999999999999" customHeight="1" x14ac:dyDescent="0.25">
      <c r="A13" s="79" t="s">
        <v>178</v>
      </c>
      <c r="B13" s="95">
        <f>IF('Raw Inc Data'!BS14="s","s",'Raw Inc Data'!D14)*100</f>
        <v>7.0523272499999994</v>
      </c>
      <c r="C13" s="95">
        <f>IF('Raw Inc Data'!BT14="s","s",'Raw Inc Data'!U14)*100</f>
        <v>6.9500671799999996</v>
      </c>
      <c r="D13" s="95">
        <f>IF('Raw Inc Data'!BU14="s","s",'Raw Inc Data'!AL14)*100</f>
        <v>6.1917295999999995</v>
      </c>
      <c r="F13" s="59"/>
      <c r="G13" s="58"/>
      <c r="H13" s="58"/>
    </row>
    <row r="14" spans="1:8" ht="18.899999999999999" customHeight="1" x14ac:dyDescent="0.25">
      <c r="A14" s="79" t="s">
        <v>154</v>
      </c>
      <c r="B14" s="95">
        <f>IF('Raw Inc Data'!BS8="s","s",'Raw Inc Data'!D8)*100</f>
        <v>12.44235713</v>
      </c>
      <c r="C14" s="95">
        <f>IF('Raw Inc Data'!BT8="s","s",'Raw Inc Data'!U8)*100</f>
        <v>17.120429359999999</v>
      </c>
      <c r="D14" s="95">
        <f>IF('Raw Inc Data'!BU8="s","s",'Raw Inc Data'!AL8)*100</f>
        <v>20.302504260000003</v>
      </c>
      <c r="H14" s="74"/>
    </row>
    <row r="15" spans="1:8" ht="18.899999999999999" customHeight="1" x14ac:dyDescent="0.25">
      <c r="A15" s="72" t="s">
        <v>429</v>
      </c>
    </row>
    <row r="17" spans="1:8" ht="15.6" x14ac:dyDescent="0.3">
      <c r="A17" s="117" t="s">
        <v>464</v>
      </c>
    </row>
    <row r="18" spans="1:8" x14ac:dyDescent="0.25">
      <c r="B18" s="74"/>
      <c r="H18" s="74"/>
    </row>
    <row r="19" spans="1:8" x14ac:dyDescent="0.25">
      <c r="B19" s="74"/>
      <c r="H19" s="74"/>
    </row>
    <row r="20" spans="1:8" x14ac:dyDescent="0.25">
      <c r="B20" s="74"/>
      <c r="H20" s="74"/>
    </row>
    <row r="21" spans="1:8" x14ac:dyDescent="0.25">
      <c r="B21" s="74"/>
      <c r="H21" s="74"/>
    </row>
    <row r="22" spans="1:8" x14ac:dyDescent="0.25">
      <c r="B22" s="74"/>
      <c r="H22" s="74"/>
    </row>
    <row r="23" spans="1:8" x14ac:dyDescent="0.25">
      <c r="B23" s="74"/>
      <c r="H23" s="74"/>
    </row>
    <row r="24" spans="1:8" x14ac:dyDescent="0.25">
      <c r="B24" s="74"/>
      <c r="H24" s="74"/>
    </row>
    <row r="25" spans="1:8" x14ac:dyDescent="0.25">
      <c r="B25" s="74"/>
      <c r="H25" s="74"/>
    </row>
    <row r="26" spans="1:8" x14ac:dyDescent="0.25">
      <c r="B26" s="74"/>
      <c r="H26" s="74"/>
    </row>
    <row r="27" spans="1:8" x14ac:dyDescent="0.25">
      <c r="B27" s="74"/>
      <c r="H27" s="74"/>
    </row>
    <row r="28" spans="1:8" x14ac:dyDescent="0.25">
      <c r="B28" s="74"/>
      <c r="H28" s="74"/>
    </row>
    <row r="29" spans="1:8" x14ac:dyDescent="0.25">
      <c r="B29" s="74"/>
      <c r="H29" s="74"/>
    </row>
    <row r="30" spans="1:8" x14ac:dyDescent="0.25">
      <c r="B30" s="74"/>
      <c r="H30" s="74"/>
    </row>
    <row r="31" spans="1:8" x14ac:dyDescent="0.25">
      <c r="B31" s="74"/>
      <c r="H31" s="74"/>
    </row>
    <row r="32" spans="1:8" x14ac:dyDescent="0.25">
      <c r="B32" s="74"/>
      <c r="H32" s="74"/>
    </row>
    <row r="33" spans="1:10" x14ac:dyDescent="0.25">
      <c r="B33" s="74"/>
      <c r="H33" s="74"/>
    </row>
    <row r="34" spans="1:10" x14ac:dyDescent="0.25">
      <c r="B34" s="74"/>
      <c r="H34" s="74"/>
    </row>
    <row r="35" spans="1:10" x14ac:dyDescent="0.25">
      <c r="B35" s="74"/>
      <c r="H35" s="74"/>
    </row>
    <row r="36" spans="1:10" x14ac:dyDescent="0.25">
      <c r="B36" s="74"/>
      <c r="H36" s="74"/>
    </row>
    <row r="37" spans="1:10" x14ac:dyDescent="0.25">
      <c r="A37" s="62"/>
      <c r="B37" s="62"/>
      <c r="C37" s="62"/>
      <c r="D37" s="62"/>
      <c r="F37" s="62"/>
      <c r="G37" s="62"/>
      <c r="H37" s="62"/>
      <c r="I37" s="62"/>
      <c r="J37" s="62"/>
    </row>
    <row r="38" spans="1:10" x14ac:dyDescent="0.25">
      <c r="B38" s="74"/>
      <c r="H38" s="74"/>
    </row>
    <row r="39" spans="1:10" x14ac:dyDescent="0.25">
      <c r="B39" s="74"/>
      <c r="H39"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1C5ED2-AA8A-455B-937F-21D52FF1FEEA}">
  <sheetPr>
    <tabColor theme="3"/>
  </sheetPr>
  <dimension ref="A1:J37"/>
  <sheetViews>
    <sheetView showGridLines="0" workbookViewId="0"/>
  </sheetViews>
  <sheetFormatPr defaultColWidth="9.33203125" defaultRowHeight="15" x14ac:dyDescent="0.25"/>
  <cols>
    <col min="1" max="1" width="41.5546875" style="74" customWidth="1"/>
    <col min="2" max="2" width="16.109375" style="73" customWidth="1"/>
    <col min="3" max="7" width="16.109375" style="74" customWidth="1"/>
    <col min="8" max="8" width="16.109375" style="73" customWidth="1"/>
    <col min="9" max="10" width="16.109375" style="74" customWidth="1"/>
    <col min="11" max="12" width="10.5546875" style="74" customWidth="1"/>
    <col min="13" max="16384" width="9.33203125" style="74"/>
  </cols>
  <sheetData>
    <row r="1" spans="1:8" s="62" customFormat="1" ht="18.899999999999999" customHeight="1" x14ac:dyDescent="0.3">
      <c r="A1" s="116" t="s">
        <v>467</v>
      </c>
      <c r="B1" s="87"/>
      <c r="C1" s="88"/>
      <c r="D1" s="88"/>
    </row>
    <row r="2" spans="1:8" s="62" customFormat="1" ht="18.899999999999999" customHeight="1" x14ac:dyDescent="0.3">
      <c r="A2" s="76" t="s">
        <v>295</v>
      </c>
      <c r="B2" s="78" t="s">
        <v>294</v>
      </c>
      <c r="C2" s="89"/>
      <c r="D2" s="88"/>
      <c r="E2" s="89"/>
    </row>
    <row r="3" spans="1:8" ht="18.899999999999999" customHeight="1" x14ac:dyDescent="0.25">
      <c r="A3" s="79" t="s">
        <v>284</v>
      </c>
      <c r="B3" s="90">
        <f>'Raw Inc Data'!R9</f>
        <v>9.4448540000000006E-18</v>
      </c>
      <c r="H3" s="74"/>
    </row>
    <row r="4" spans="1:8" ht="18.899999999999999" customHeight="1" x14ac:dyDescent="0.25">
      <c r="A4" s="79" t="s">
        <v>285</v>
      </c>
      <c r="B4" s="90">
        <f>'Raw Inc Data'!AI9</f>
        <v>6.703728E-22</v>
      </c>
      <c r="H4" s="74"/>
    </row>
    <row r="5" spans="1:8" ht="18.899999999999999" customHeight="1" x14ac:dyDescent="0.25">
      <c r="A5" s="79" t="s">
        <v>286</v>
      </c>
      <c r="B5" s="90">
        <f>'Raw Inc Data'!AZ9</f>
        <v>4.4251300000000001E-13</v>
      </c>
      <c r="H5" s="74"/>
    </row>
    <row r="6" spans="1:8" ht="18.899999999999999" customHeight="1" x14ac:dyDescent="0.25">
      <c r="A6" s="79" t="s">
        <v>290</v>
      </c>
      <c r="B6" s="90">
        <f>'Raw Inc Data'!BG9</f>
        <v>0.44921381319999998</v>
      </c>
      <c r="H6" s="74"/>
    </row>
    <row r="7" spans="1:8" ht="18.899999999999999" customHeight="1" x14ac:dyDescent="0.25">
      <c r="A7" s="79" t="s">
        <v>291</v>
      </c>
      <c r="B7" s="90">
        <f>'Raw Inc Data'!BB9</f>
        <v>9.2828952899999997E-2</v>
      </c>
      <c r="H7" s="74"/>
    </row>
    <row r="8" spans="1:8" ht="18.899999999999999" customHeight="1" x14ac:dyDescent="0.25">
      <c r="A8" s="79" t="s">
        <v>287</v>
      </c>
      <c r="B8" s="90">
        <f>'Raw Inc Data'!R14</f>
        <v>3.002867E-12</v>
      </c>
      <c r="H8" s="74"/>
    </row>
    <row r="9" spans="1:8" ht="18.899999999999999" customHeight="1" x14ac:dyDescent="0.25">
      <c r="A9" s="79" t="s">
        <v>288</v>
      </c>
      <c r="B9" s="90">
        <f>'Raw Inc Data'!AI14</f>
        <v>5.3398690000000001E-14</v>
      </c>
      <c r="H9" s="74"/>
    </row>
    <row r="10" spans="1:8" ht="18.899999999999999" customHeight="1" x14ac:dyDescent="0.25">
      <c r="A10" s="79" t="s">
        <v>289</v>
      </c>
      <c r="B10" s="90">
        <f>'Raw Inc Data'!AZ14</f>
        <v>5.3280029999999996E-19</v>
      </c>
      <c r="H10" s="74"/>
    </row>
    <row r="11" spans="1:8" ht="18.899999999999999" customHeight="1" x14ac:dyDescent="0.25">
      <c r="A11" s="79" t="s">
        <v>292</v>
      </c>
      <c r="B11" s="90">
        <f>'Raw Inc Data'!BG14</f>
        <v>0.7342735748</v>
      </c>
      <c r="H11" s="74"/>
    </row>
    <row r="12" spans="1:8" ht="18.899999999999999" customHeight="1" x14ac:dyDescent="0.25">
      <c r="A12" s="79" t="s">
        <v>293</v>
      </c>
      <c r="B12" s="90">
        <f>'Raw Inc Data'!BB14</f>
        <v>0.32488794050000003</v>
      </c>
      <c r="H12" s="74"/>
    </row>
    <row r="13" spans="1:8" ht="18.899999999999999" customHeight="1" x14ac:dyDescent="0.25">
      <c r="A13" s="72" t="s">
        <v>465</v>
      </c>
      <c r="B13" s="74"/>
    </row>
    <row r="15" spans="1:8" ht="15.6" x14ac:dyDescent="0.3">
      <c r="A15" s="117" t="s">
        <v>464</v>
      </c>
    </row>
    <row r="16" spans="1:8" x14ac:dyDescent="0.25">
      <c r="B16" s="74"/>
      <c r="H16" s="74"/>
    </row>
    <row r="17" s="74" customFormat="1" x14ac:dyDescent="0.25"/>
    <row r="18" s="74" customFormat="1" x14ac:dyDescent="0.25"/>
    <row r="19" s="74" customFormat="1" x14ac:dyDescent="0.25"/>
    <row r="20" s="74" customFormat="1" x14ac:dyDescent="0.25"/>
    <row r="21" s="74" customFormat="1" x14ac:dyDescent="0.25"/>
    <row r="22" s="74" customFormat="1" x14ac:dyDescent="0.25"/>
    <row r="23" s="74" customFormat="1" x14ac:dyDescent="0.25"/>
    <row r="24" s="74" customFormat="1" x14ac:dyDescent="0.25"/>
    <row r="25" s="74" customFormat="1" x14ac:dyDescent="0.25"/>
    <row r="26" s="74" customFormat="1" x14ac:dyDescent="0.25"/>
    <row r="27" s="74" customFormat="1" x14ac:dyDescent="0.25"/>
    <row r="28" s="74" customFormat="1" x14ac:dyDescent="0.25"/>
    <row r="29" s="74" customFormat="1" x14ac:dyDescent="0.25"/>
    <row r="30" s="74" customFormat="1" x14ac:dyDescent="0.25"/>
    <row r="31" s="74" customFormat="1" x14ac:dyDescent="0.25"/>
    <row r="32" s="74" customFormat="1" x14ac:dyDescent="0.25"/>
    <row r="33" spans="1:10" x14ac:dyDescent="0.25">
      <c r="B33" s="74"/>
      <c r="H33" s="74"/>
    </row>
    <row r="34" spans="1:10" x14ac:dyDescent="0.25">
      <c r="B34" s="74"/>
      <c r="H34" s="74"/>
    </row>
    <row r="35" spans="1:10" x14ac:dyDescent="0.25">
      <c r="A35" s="62"/>
      <c r="B35" s="62"/>
      <c r="C35" s="62"/>
      <c r="D35" s="62"/>
      <c r="F35" s="62"/>
      <c r="G35" s="62"/>
      <c r="H35" s="62"/>
      <c r="I35" s="62"/>
      <c r="J35" s="62"/>
    </row>
    <row r="36" spans="1:10" x14ac:dyDescent="0.25">
      <c r="B36" s="74"/>
      <c r="H36" s="74"/>
    </row>
    <row r="37" spans="1:10" x14ac:dyDescent="0.25">
      <c r="B37" s="74"/>
      <c r="H37" s="74"/>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16</vt:i4>
      </vt:variant>
    </vt:vector>
  </HeadingPairs>
  <TitlesOfParts>
    <vt:vector size="31"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RHA-Chapter7-Hosp-Use-Rates</dc:title>
  <dc:creator>rodm</dc:creator>
  <cp:lastModifiedBy>Lindsey Dahl</cp:lastModifiedBy>
  <cp:lastPrinted>2024-06-05T19:11:10Z</cp:lastPrinted>
  <dcterms:created xsi:type="dcterms:W3CDTF">2012-06-19T01:21:24Z</dcterms:created>
  <dcterms:modified xsi:type="dcterms:W3CDTF">2025-12-04T19:57:42Z</dcterms:modified>
</cp:coreProperties>
</file>